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 Businessplan_Details_Jugendamt" sheetId="1" r:id="rId1"/>
    <sheet name="Tabelle1" sheetId="2" r:id="rId2"/>
  </sheets>
  <definedNames>
    <definedName name="flifyesy8k5a">' Businessplan_Details_Jugendamt'!$A$66</definedName>
    <definedName name="h1jgzvuzx5fx">' Businessplan_Details_Jugendamt'!$A$45</definedName>
    <definedName name="hxjcpj2usg62">' Businessplan_Details_Jugendamt'!$A$49</definedName>
    <definedName name="jmhg9mmym73c">' Businessplan_Details_Jugendamt'!$A$67</definedName>
    <definedName name="k00eh5o7km5y">' Businessplan_Details_Jugendamt'!$A$48</definedName>
    <definedName name="ktd5qdgvp45r">' Businessplan_Details_Jugendamt'!$A$52</definedName>
    <definedName name="n4b8yzjxtlmz">' Businessplan_Details_Jugendamt'!$A$51</definedName>
    <definedName name="otxibxmzduxp">' Businessplan_Details_Jugendamt'!$A$52</definedName>
    <definedName name="qqu1ambwdano">' Businessplan_Details_Jugendamt'!$A$51</definedName>
    <definedName name="stkco25dd0h6">' Businessplan_Details_Jugendamt'!$A$51</definedName>
    <definedName name="t0atie55v7ei">' Businessplan_Details_Jugendamt'!$A$57</definedName>
    <definedName name="ui658p2uxy4a">' Businessplan_Details_Jugendamt'!$A$50</definedName>
    <definedName name="vgvv9hge485f">' Businessplan_Details_Jugendamt'!$A$52</definedName>
  </definedNames>
  <calcPr calcId="145621"/>
  <fileRecoveryPr repairLoad="1"/>
</workbook>
</file>

<file path=xl/calcChain.xml><?xml version="1.0" encoding="utf-8"?>
<calcChain xmlns="http://schemas.openxmlformats.org/spreadsheetml/2006/main">
  <c r="Q91" i="1" l="1"/>
  <c r="P91" i="1"/>
  <c r="O91" i="1"/>
  <c r="N91" i="1"/>
  <c r="M91" i="1"/>
  <c r="L91" i="1"/>
  <c r="K91" i="1"/>
  <c r="J91" i="1"/>
  <c r="I91" i="1"/>
  <c r="H91" i="1"/>
  <c r="G91" i="1"/>
  <c r="F91" i="1"/>
  <c r="E91" i="1"/>
  <c r="Q88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P76" i="1"/>
  <c r="O76" i="1"/>
  <c r="N76" i="1"/>
  <c r="M76" i="1"/>
  <c r="L76" i="1"/>
  <c r="K76" i="1"/>
  <c r="J76" i="1"/>
  <c r="I76" i="1"/>
  <c r="H76" i="1"/>
  <c r="G76" i="1"/>
  <c r="F76" i="1"/>
  <c r="E76" i="1"/>
  <c r="P75" i="1"/>
  <c r="O75" i="1"/>
  <c r="N75" i="1"/>
  <c r="M75" i="1"/>
  <c r="L75" i="1"/>
  <c r="K75" i="1"/>
  <c r="J75" i="1"/>
  <c r="I75" i="1"/>
  <c r="H75" i="1"/>
  <c r="G75" i="1"/>
  <c r="F75" i="1"/>
  <c r="E75" i="1"/>
  <c r="Q75" i="1" s="1"/>
  <c r="P74" i="1"/>
  <c r="O74" i="1"/>
  <c r="N74" i="1"/>
  <c r="M74" i="1"/>
  <c r="L74" i="1"/>
  <c r="K74" i="1"/>
  <c r="J74" i="1"/>
  <c r="I74" i="1"/>
  <c r="H74" i="1"/>
  <c r="G74" i="1"/>
  <c r="F74" i="1"/>
  <c r="E74" i="1"/>
  <c r="Q74" i="1" s="1"/>
  <c r="P73" i="1"/>
  <c r="O73" i="1"/>
  <c r="N73" i="1"/>
  <c r="M73" i="1"/>
  <c r="L73" i="1"/>
  <c r="K73" i="1"/>
  <c r="J73" i="1"/>
  <c r="I73" i="1"/>
  <c r="H73" i="1"/>
  <c r="G73" i="1"/>
  <c r="F73" i="1"/>
  <c r="E73" i="1"/>
  <c r="P72" i="1"/>
  <c r="P77" i="1" s="1"/>
  <c r="O72" i="1"/>
  <c r="N72" i="1"/>
  <c r="N77" i="1" s="1"/>
  <c r="M72" i="1"/>
  <c r="L72" i="1"/>
  <c r="L77" i="1" s="1"/>
  <c r="K72" i="1"/>
  <c r="J72" i="1"/>
  <c r="J77" i="1" s="1"/>
  <c r="I72" i="1"/>
  <c r="H72" i="1"/>
  <c r="H77" i="1" s="1"/>
  <c r="G72" i="1"/>
  <c r="F72" i="1"/>
  <c r="F77" i="1" s="1"/>
  <c r="E72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7" i="1"/>
  <c r="Q46" i="1"/>
  <c r="Q45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Q39" i="1"/>
  <c r="P38" i="1"/>
  <c r="P44" i="1" s="1"/>
  <c r="P68" i="1" s="1"/>
  <c r="P32" i="1" s="1"/>
  <c r="O38" i="1"/>
  <c r="O44" i="1" s="1"/>
  <c r="N38" i="1"/>
  <c r="M38" i="1"/>
  <c r="M44" i="1" s="1"/>
  <c r="L38" i="1"/>
  <c r="L44" i="1" s="1"/>
  <c r="L68" i="1" s="1"/>
  <c r="L32" i="1" s="1"/>
  <c r="K38" i="1"/>
  <c r="K44" i="1" s="1"/>
  <c r="J38" i="1"/>
  <c r="J44" i="1" s="1"/>
  <c r="J68" i="1" s="1"/>
  <c r="J32" i="1" s="1"/>
  <c r="I38" i="1"/>
  <c r="I44" i="1" s="1"/>
  <c r="H38" i="1"/>
  <c r="H44" i="1" s="1"/>
  <c r="H68" i="1" s="1"/>
  <c r="H32" i="1" s="1"/>
  <c r="G38" i="1"/>
  <c r="G44" i="1" s="1"/>
  <c r="F38" i="1"/>
  <c r="E38" i="1"/>
  <c r="E44" i="1" s="1"/>
  <c r="P37" i="1"/>
  <c r="O37" i="1"/>
  <c r="N37" i="1"/>
  <c r="M37" i="1"/>
  <c r="L37" i="1"/>
  <c r="K37" i="1"/>
  <c r="J37" i="1"/>
  <c r="I37" i="1"/>
  <c r="H37" i="1"/>
  <c r="G37" i="1"/>
  <c r="F37" i="1"/>
  <c r="E37" i="1"/>
  <c r="Q37" i="1" s="1"/>
  <c r="P36" i="1"/>
  <c r="P40" i="1" s="1"/>
  <c r="O36" i="1"/>
  <c r="O40" i="1" s="1"/>
  <c r="N36" i="1"/>
  <c r="M36" i="1"/>
  <c r="M40" i="1" s="1"/>
  <c r="L36" i="1"/>
  <c r="L40" i="1" s="1"/>
  <c r="K36" i="1"/>
  <c r="K40" i="1" s="1"/>
  <c r="J36" i="1"/>
  <c r="I36" i="1"/>
  <c r="I40" i="1" s="1"/>
  <c r="H36" i="1"/>
  <c r="H40" i="1" s="1"/>
  <c r="G36" i="1"/>
  <c r="G40" i="1" s="1"/>
  <c r="F36" i="1"/>
  <c r="E36" i="1"/>
  <c r="E40" i="1" s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P30" i="1"/>
  <c r="O30" i="1"/>
  <c r="N30" i="1"/>
  <c r="M30" i="1"/>
  <c r="L30" i="1"/>
  <c r="K30" i="1"/>
  <c r="I30" i="1"/>
  <c r="H30" i="1"/>
  <c r="G30" i="1"/>
  <c r="F30" i="1"/>
  <c r="P28" i="1"/>
  <c r="O28" i="1"/>
  <c r="N28" i="1"/>
  <c r="M28" i="1"/>
  <c r="L28" i="1"/>
  <c r="K28" i="1"/>
  <c r="J28" i="1"/>
  <c r="I28" i="1"/>
  <c r="H28" i="1"/>
  <c r="G28" i="1"/>
  <c r="F28" i="1"/>
  <c r="Q20" i="1"/>
  <c r="Q19" i="1"/>
  <c r="Q18" i="1"/>
  <c r="Q17" i="1"/>
  <c r="Q16" i="1"/>
  <c r="Q15" i="1"/>
  <c r="Q14" i="1"/>
  <c r="Q13" i="1"/>
  <c r="Q12" i="1"/>
  <c r="Q11" i="1"/>
  <c r="Q10" i="1"/>
  <c r="E77" i="1" l="1"/>
  <c r="G77" i="1"/>
  <c r="I77" i="1"/>
  <c r="K77" i="1"/>
  <c r="M77" i="1"/>
  <c r="O77" i="1"/>
  <c r="F40" i="1"/>
  <c r="N40" i="1"/>
  <c r="Q77" i="1"/>
  <c r="J40" i="1"/>
  <c r="J81" i="1" s="1"/>
  <c r="E68" i="1"/>
  <c r="E32" i="1" s="1"/>
  <c r="G68" i="1"/>
  <c r="G81" i="1" s="1"/>
  <c r="I68" i="1"/>
  <c r="I32" i="1" s="1"/>
  <c r="K68" i="1"/>
  <c r="K81" i="1" s="1"/>
  <c r="M68" i="1"/>
  <c r="M32" i="1" s="1"/>
  <c r="O68" i="1"/>
  <c r="O81" i="1" s="1"/>
  <c r="F44" i="1"/>
  <c r="F68" i="1" s="1"/>
  <c r="F32" i="1" s="1"/>
  <c r="N44" i="1"/>
  <c r="N68" i="1" s="1"/>
  <c r="N32" i="1" s="1"/>
  <c r="Q48" i="1"/>
  <c r="Q72" i="1"/>
  <c r="Q73" i="1"/>
  <c r="Q76" i="1"/>
  <c r="H81" i="1"/>
  <c r="L81" i="1"/>
  <c r="P81" i="1"/>
  <c r="Q36" i="1"/>
  <c r="Q38" i="1"/>
  <c r="F81" i="1" l="1"/>
  <c r="F85" i="1" s="1"/>
  <c r="I81" i="1"/>
  <c r="M81" i="1"/>
  <c r="M87" i="1" s="1"/>
  <c r="O86" i="1"/>
  <c r="O87" i="1"/>
  <c r="O85" i="1"/>
  <c r="K86" i="1"/>
  <c r="K85" i="1"/>
  <c r="K87" i="1"/>
  <c r="G86" i="1"/>
  <c r="G85" i="1"/>
  <c r="G87" i="1"/>
  <c r="L87" i="1"/>
  <c r="L85" i="1"/>
  <c r="L86" i="1"/>
  <c r="L93" i="1" s="1"/>
  <c r="Q40" i="1"/>
  <c r="N81" i="1"/>
  <c r="J87" i="1"/>
  <c r="J85" i="1"/>
  <c r="J86" i="1"/>
  <c r="J93" i="1" s="1"/>
  <c r="F87" i="1"/>
  <c r="Q44" i="1"/>
  <c r="Q68" i="1" s="1"/>
  <c r="O32" i="1"/>
  <c r="K32" i="1"/>
  <c r="G32" i="1"/>
  <c r="E81" i="1"/>
  <c r="P87" i="1"/>
  <c r="P85" i="1"/>
  <c r="P86" i="1"/>
  <c r="H87" i="1"/>
  <c r="H85" i="1"/>
  <c r="H86" i="1"/>
  <c r="M86" i="1"/>
  <c r="I86" i="1"/>
  <c r="I87" i="1"/>
  <c r="I85" i="1"/>
  <c r="Q32" i="1"/>
  <c r="M85" i="1" l="1"/>
  <c r="M89" i="1" s="1"/>
  <c r="F86" i="1"/>
  <c r="F93" i="1" s="1"/>
  <c r="I89" i="1"/>
  <c r="J89" i="1"/>
  <c r="J94" i="1" s="1"/>
  <c r="N87" i="1"/>
  <c r="N85" i="1"/>
  <c r="N86" i="1"/>
  <c r="N93" i="1" s="1"/>
  <c r="L89" i="1"/>
  <c r="L94" i="1" s="1"/>
  <c r="G93" i="1"/>
  <c r="K93" i="1"/>
  <c r="O89" i="1"/>
  <c r="O93" i="1"/>
  <c r="I93" i="1"/>
  <c r="M93" i="1"/>
  <c r="H93" i="1"/>
  <c r="H89" i="1"/>
  <c r="P93" i="1"/>
  <c r="P89" i="1"/>
  <c r="E86" i="1"/>
  <c r="E87" i="1"/>
  <c r="Q87" i="1" s="1"/>
  <c r="E85" i="1"/>
  <c r="Q81" i="1"/>
  <c r="G89" i="1"/>
  <c r="K89" i="1"/>
  <c r="F89" i="1" l="1"/>
  <c r="F94" i="1" s="1"/>
  <c r="K94" i="1"/>
  <c r="P94" i="1"/>
  <c r="H94" i="1"/>
  <c r="I94" i="1"/>
  <c r="O94" i="1"/>
  <c r="G94" i="1"/>
  <c r="Q86" i="1"/>
  <c r="Q93" i="1" s="1"/>
  <c r="E93" i="1"/>
  <c r="M94" i="1"/>
  <c r="E89" i="1"/>
  <c r="Q85" i="1"/>
  <c r="N89" i="1"/>
  <c r="N94" i="1" s="1"/>
  <c r="Q89" i="1" l="1"/>
  <c r="Q94" i="1" s="1"/>
  <c r="E94" i="1"/>
</calcChain>
</file>

<file path=xl/sharedStrings.xml><?xml version="1.0" encoding="utf-8"?>
<sst xmlns="http://schemas.openxmlformats.org/spreadsheetml/2006/main" count="89" uniqueCount="79">
  <si>
    <t>Basisdaten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</si>
  <si>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</si>
  <si>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</si>
  <si>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</si>
  <si>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</si>
  <si>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</si>
  <si>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</si>
  <si>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</si>
  <si>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</si>
  <si>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</si>
  <si>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</si>
  <si>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</si>
  <si>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</si>
  <si>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Total</t>
  </si>
  <si>
    <t>Kranken- und Pflegeversicherung</t>
  </si>
  <si>
    <t>Krankenversicherung bis zu einem Gewinn vor Steuern von € 852.- =&gt; € 142.-</t>
  </si>
  <si>
    <t>Rentenversicherung</t>
  </si>
  <si>
    <t>Rentenversicherung ab einem Umsatz von mehr als € 400.-</t>
  </si>
  <si>
    <t>JA Zuschüsse und Beiträge/Stunde/Kind</t>
  </si>
  <si>
    <t>Übernahme der hälftigen Kosten von Rentenversicherung und Kranken- und Pflegeversicherung</t>
  </si>
  <si>
    <t>Kind 1</t>
  </si>
  <si>
    <t>Anzahl der betreuten Wochenstunden je Kind (Stunden/Woche)</t>
  </si>
  <si>
    <t>Kind 2</t>
  </si>
  <si>
    <t>Kind 3</t>
  </si>
  <si>
    <t>Kind 4</t>
  </si>
  <si>
    <t>Kind 5</t>
  </si>
  <si>
    <t>Anzahl der betreuten Wochentage je Kind (Tage/Woche)</t>
  </si>
  <si>
    <t>Zuzahlung vom Jugendamt je Kind (Euro/Stunde)</t>
  </si>
  <si>
    <t>Zahlung von den Eltern für Betreuung (Euro/Stunde)</t>
  </si>
  <si>
    <t>Zahlung von den Eltern für Essen (Euro/Betreuungstag)</t>
  </si>
  <si>
    <t>Persönlicher Steuersatz (in %)</t>
  </si>
  <si>
    <t>Einzahlung in die Rentenversicherung gewünscht? (ja/nein)</t>
  </si>
  <si>
    <t>ja</t>
  </si>
  <si>
    <t>Ist es günstiger, die tatsächlichen Kosten per Einzelnachweis anzusetzen oder die Betriebskostenpauschale zu nutzen?</t>
  </si>
  <si>
    <t>Umsatz ("Einnahmen") pro Monat</t>
  </si>
  <si>
    <t>I.1. Zuzahlung Jugendamt</t>
  </si>
  <si>
    <t>I.2. Zahlung Eltern für Betreuung</t>
  </si>
  <si>
    <t>I.3. Zahlung Eltern für Essen</t>
  </si>
  <si>
    <t>I.4. Sonstiges</t>
  </si>
  <si>
    <t>I.0. Umsatz gesamt</t>
  </si>
  <si>
    <t>Kosten ("Ausgaben") pro Monat</t>
  </si>
  <si>
    <t>II.1. Essen und Getränke</t>
  </si>
  <si>
    <t>II.2. Material Pflege</t>
  </si>
  <si>
    <t>II.3. Material Basteln</t>
  </si>
  <si>
    <t>II.4. Verschleiß Kleinteile</t>
  </si>
  <si>
    <t>II.5. Ausstattung Seife etc.</t>
  </si>
  <si>
    <t>II.6. Putzmittel</t>
  </si>
  <si>
    <t>II.7 Kleininvestitionen</t>
  </si>
  <si>
    <t>II.8. Heizung, Strom, Wasser (anteilig)</t>
  </si>
  <si>
    <t>II.9. Mietkosten  (anteilig)</t>
  </si>
  <si>
    <t>II.10. Fachliteratur</t>
  </si>
  <si>
    <t>II.11. Werbung (Internetseite, Flyer, visitenkarten)</t>
  </si>
  <si>
    <t>II.12. KFZ Betrieb</t>
  </si>
  <si>
    <t>II.13. Beratung (Steuer/Anwalt)</t>
  </si>
  <si>
    <t>II.14. Versicherung</t>
  </si>
  <si>
    <t>II.15. Putzhilfe</t>
  </si>
  <si>
    <t>II.16. Fortbildungen</t>
  </si>
  <si>
    <t>II.17. Reisen für Fortbildungen etc.</t>
  </si>
  <si>
    <t>II.18. Dekomaterial Wohnung</t>
  </si>
  <si>
    <t>II.19. Garten / Balkonbegrünung</t>
  </si>
  <si>
    <t>II.20. Kommunikation / Internet</t>
  </si>
  <si>
    <t>II.21. Büromaterial</t>
  </si>
  <si>
    <t>II.22 Beiträge(zB Tagesmutterverein)</t>
  </si>
  <si>
    <t>II.23 Abschreibungen</t>
  </si>
  <si>
    <t>II.24. Sonstiges</t>
  </si>
  <si>
    <t>II.0. Kosten gesamt</t>
  </si>
  <si>
    <t>Betriebskostenpauschale</t>
  </si>
  <si>
    <t>Betriebskostenpauschale gesamt</t>
  </si>
  <si>
    <t>Einkommen brutto ("vor Steuern") pro Monat</t>
  </si>
  <si>
    <t>Einkommen (brutto) gesamt</t>
  </si>
  <si>
    <t>Abzüge für Steuern, KV-/ Soz.-Vers.-Beiträge pro Monat</t>
  </si>
  <si>
    <t>III.1. Steuern</t>
  </si>
  <si>
    <t>III.2. Krankenversicherung</t>
  </si>
  <si>
    <t>III.3. Rentenversicherung</t>
  </si>
  <si>
    <t>III.4. Unfallversicherung</t>
  </si>
  <si>
    <t>III.0. Abzüge gesamt</t>
  </si>
  <si>
    <t>Einkommen netto ("nach Steuern") pro Monat</t>
  </si>
  <si>
    <t>Erstattung Jugendamt (50% von KV und RV)</t>
  </si>
  <si>
    <t>Einkommen (netto)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</si>
</sst>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\ [$€-1]"/>
    <numFmt numFmtId="167" formatCode="0.0%"/>
    <numFmt numFmtId="169" formatCode="#,##0.00\ [$€-1]"/>
  </numFmts>
  <fonts count="74" x14ac:knownFonts="1">
    <font>
      <sz val="10"/>
      <color rgb="FF000000"/>
      <name val="Arial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0"/>
      <color rgb="FF000000"/>
      <name val="Arial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Arial"/>
    </font>
    <font>
      <b/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Arial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0"/>
      <color rgb="FF000000"/>
      <name val="Arial"/>
    </font>
    <font>
      <b/>
      <sz val="14"/>
      <color rgb="FF000000"/>
      <name val="Calibri"/>
    </font>
  </fonts>
  <fills count="4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00"/>
        <bgColor indexed="64"/>
      </patternFill>
    </fill>
  </fills>
  <borders count="80">
    <border>
      <left/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 applyAlignment="1">
      <alignment wrapText="1"/>
    </xf>
    <xf numFmtId="165" fontId="1" fillId="0" borderId="1" xfId="0" applyNumberFormat="1" applyFont="1" applyBorder="1"/>
    <xf numFmtId="165" fontId="2" fillId="2" borderId="2" xfId="0" applyNumberFormat="1" applyFont="1" applyFill="1" applyBorder="1"/>
    <xf numFmtId="0" fontId="5" fillId="4" borderId="5" xfId="0" applyFont="1" applyFill="1" applyBorder="1" applyAlignment="1">
      <alignment horizontal="center"/>
    </xf>
    <xf numFmtId="0" fontId="0" fillId="0" borderId="6" xfId="0" applyBorder="1" applyAlignment="1">
      <alignment wrapText="1"/>
    </xf>
    <xf numFmtId="0" fontId="6" fillId="5" borderId="7" xfId="0" applyFont="1" applyFill="1" applyBorder="1"/>
    <xf numFmtId="165" fontId="7" fillId="0" borderId="8" xfId="0" applyNumberFormat="1" applyFont="1" applyBorder="1"/>
    <xf numFmtId="165" fontId="8" fillId="6" borderId="9" xfId="0" applyNumberFormat="1" applyFont="1" applyFill="1" applyBorder="1"/>
    <xf numFmtId="167" fontId="10" fillId="0" borderId="11" xfId="0" applyNumberFormat="1" applyFont="1" applyBorder="1"/>
    <xf numFmtId="165" fontId="11" fillId="0" borderId="12" xfId="0" applyNumberFormat="1" applyFont="1" applyBorder="1"/>
    <xf numFmtId="0" fontId="14" fillId="9" borderId="16" xfId="0" applyFont="1" applyFill="1" applyBorder="1" applyAlignment="1">
      <alignment horizontal="center"/>
    </xf>
    <xf numFmtId="165" fontId="15" fillId="10" borderId="17" xfId="0" applyNumberFormat="1" applyFont="1" applyFill="1" applyBorder="1"/>
    <xf numFmtId="169" fontId="16" fillId="0" borderId="18" xfId="0" applyNumberFormat="1" applyFont="1" applyBorder="1" applyAlignment="1">
      <alignment horizontal="right"/>
    </xf>
    <xf numFmtId="0" fontId="17" fillId="0" borderId="19" xfId="0" applyFont="1" applyBorder="1"/>
    <xf numFmtId="165" fontId="18" fillId="11" borderId="21" xfId="0" applyNumberFormat="1" applyFont="1" applyFill="1" applyBorder="1"/>
    <xf numFmtId="165" fontId="19" fillId="0" borderId="22" xfId="0" applyNumberFormat="1" applyFont="1" applyBorder="1"/>
    <xf numFmtId="0" fontId="20" fillId="0" borderId="23" xfId="0" applyFont="1" applyBorder="1"/>
    <xf numFmtId="169" fontId="22" fillId="13" borderId="25" xfId="0" applyNumberFormat="1" applyFont="1" applyFill="1" applyBorder="1"/>
    <xf numFmtId="0" fontId="24" fillId="14" borderId="27" xfId="0" applyFont="1" applyFill="1" applyBorder="1" applyAlignment="1">
      <alignment horizontal="center"/>
    </xf>
    <xf numFmtId="0" fontId="26" fillId="16" borderId="29" xfId="0" applyFont="1" applyFill="1" applyBorder="1" applyAlignment="1">
      <alignment horizontal="center"/>
    </xf>
    <xf numFmtId="165" fontId="28" fillId="17" borderId="31" xfId="0" applyNumberFormat="1" applyFont="1" applyFill="1" applyBorder="1"/>
    <xf numFmtId="0" fontId="29" fillId="18" borderId="32" xfId="0" applyFont="1" applyFill="1" applyBorder="1" applyAlignment="1">
      <alignment horizontal="center"/>
    </xf>
    <xf numFmtId="0" fontId="32" fillId="0" borderId="35" xfId="0" applyFont="1" applyBorder="1"/>
    <xf numFmtId="169" fontId="34" fillId="0" borderId="37" xfId="0" applyNumberFormat="1" applyFont="1" applyBorder="1" applyAlignment="1">
      <alignment horizontal="center" wrapText="1"/>
    </xf>
    <xf numFmtId="165" fontId="35" fillId="20" borderId="38" xfId="0" applyNumberFormat="1" applyFont="1" applyFill="1" applyBorder="1"/>
    <xf numFmtId="167" fontId="36" fillId="21" borderId="39" xfId="0" applyNumberFormat="1" applyFont="1" applyFill="1" applyBorder="1"/>
    <xf numFmtId="169" fontId="37" fillId="22" borderId="41" xfId="0" applyNumberFormat="1" applyFont="1" applyFill="1" applyBorder="1"/>
    <xf numFmtId="169" fontId="38" fillId="0" borderId="42" xfId="0" applyNumberFormat="1" applyFont="1" applyBorder="1"/>
    <xf numFmtId="0" fontId="39" fillId="0" borderId="43" xfId="0" applyFont="1" applyBorder="1"/>
    <xf numFmtId="165" fontId="40" fillId="23" borderId="44" xfId="0" applyNumberFormat="1" applyFont="1" applyFill="1" applyBorder="1"/>
    <xf numFmtId="0" fontId="42" fillId="25" borderId="47" xfId="0" applyFont="1" applyFill="1" applyBorder="1" applyAlignment="1">
      <alignment horizontal="center"/>
    </xf>
    <xf numFmtId="165" fontId="43" fillId="26" borderId="48" xfId="0" applyNumberFormat="1" applyFont="1" applyFill="1" applyBorder="1"/>
    <xf numFmtId="165" fontId="44" fillId="27" borderId="49" xfId="0" applyNumberFormat="1" applyFont="1" applyFill="1" applyBorder="1"/>
    <xf numFmtId="165" fontId="45" fillId="28" borderId="50" xfId="0" applyNumberFormat="1" applyFont="1" applyFill="1" applyBorder="1"/>
    <xf numFmtId="0" fontId="46" fillId="29" borderId="51" xfId="0" applyFont="1" applyFill="1" applyBorder="1" applyAlignment="1">
      <alignment horizontal="center"/>
    </xf>
    <xf numFmtId="0" fontId="0" fillId="0" borderId="53" xfId="0" applyBorder="1" applyAlignment="1">
      <alignment wrapText="1"/>
    </xf>
    <xf numFmtId="0" fontId="49" fillId="31" borderId="54" xfId="0" applyFont="1" applyFill="1" applyBorder="1" applyAlignment="1">
      <alignment horizontal="center"/>
    </xf>
    <xf numFmtId="0" fontId="50" fillId="32" borderId="55" xfId="0" applyFont="1" applyFill="1" applyBorder="1"/>
    <xf numFmtId="169" fontId="51" fillId="0" borderId="56" xfId="0" applyNumberFormat="1" applyFont="1" applyBorder="1" applyAlignment="1">
      <alignment horizontal="center" wrapText="1"/>
    </xf>
    <xf numFmtId="0" fontId="52" fillId="33" borderId="57" xfId="0" applyFont="1" applyFill="1" applyBorder="1" applyAlignment="1">
      <alignment horizontal="center"/>
    </xf>
    <xf numFmtId="0" fontId="55" fillId="34" borderId="61" xfId="0" applyFont="1" applyFill="1" applyBorder="1" applyAlignment="1">
      <alignment horizontal="center"/>
    </xf>
    <xf numFmtId="169" fontId="58" fillId="36" borderId="64" xfId="0" applyNumberFormat="1" applyFont="1" applyFill="1" applyBorder="1" applyAlignment="1">
      <alignment horizontal="right"/>
    </xf>
    <xf numFmtId="0" fontId="59" fillId="37" borderId="65" xfId="0" applyFont="1" applyFill="1" applyBorder="1" applyAlignment="1">
      <alignment horizontal="center"/>
    </xf>
    <xf numFmtId="0" fontId="61" fillId="0" borderId="67" xfId="0" applyFont="1" applyBorder="1"/>
    <xf numFmtId="165" fontId="63" fillId="38" borderId="69" xfId="0" applyNumberFormat="1" applyFont="1" applyFill="1" applyBorder="1"/>
    <xf numFmtId="165" fontId="68" fillId="0" borderId="74" xfId="0" applyNumberFormat="1" applyFont="1" applyBorder="1"/>
    <xf numFmtId="165" fontId="70" fillId="0" borderId="76" xfId="0" applyNumberFormat="1" applyFont="1" applyBorder="1"/>
    <xf numFmtId="165" fontId="71" fillId="41" borderId="77" xfId="0" applyNumberFormat="1" applyFont="1" applyFill="1" applyBorder="1"/>
    <xf numFmtId="0" fontId="73" fillId="42" borderId="79" xfId="0" applyFont="1" applyFill="1" applyBorder="1" applyAlignment="1">
      <alignment horizontal="center"/>
    </xf>
    <xf numFmtId="0" fontId="56" fillId="35" borderId="62" xfId="0" applyFont="1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0" xfId="0" applyBorder="1" applyAlignment="1">
      <alignment wrapText="1"/>
    </xf>
    <xf numFmtId="0" fontId="66" fillId="39" borderId="72" xfId="0" applyFont="1" applyFill="1" applyBorder="1" applyAlignment="1">
      <alignment horizontal="center"/>
    </xf>
    <xf numFmtId="0" fontId="67" fillId="0" borderId="73" xfId="0" applyFont="1" applyBorder="1" applyAlignment="1">
      <alignment wrapText="1"/>
    </xf>
    <xf numFmtId="0" fontId="33" fillId="0" borderId="36" xfId="0" applyFont="1" applyBorder="1" applyAlignment="1">
      <alignment horizontal="left"/>
    </xf>
    <xf numFmtId="0" fontId="0" fillId="0" borderId="46" xfId="0" applyBorder="1" applyAlignment="1">
      <alignment horizontal="left" wrapText="1"/>
    </xf>
    <xf numFmtId="0" fontId="53" fillId="0" borderId="58" xfId="0" applyFont="1" applyBorder="1"/>
    <xf numFmtId="0" fontId="4" fillId="0" borderId="4" xfId="0" applyFont="1" applyBorder="1" applyAlignment="1">
      <alignment wrapText="1"/>
    </xf>
    <xf numFmtId="0" fontId="30" fillId="0" borderId="33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23" fillId="0" borderId="26" xfId="0" applyFont="1" applyBorder="1" applyAlignment="1">
      <alignment horizontal="center"/>
    </xf>
    <xf numFmtId="0" fontId="62" fillId="0" borderId="68" xfId="0" applyFont="1" applyBorder="1" applyAlignment="1">
      <alignment horizontal="left"/>
    </xf>
    <xf numFmtId="0" fontId="60" fillId="0" borderId="66" xfId="0" applyFont="1" applyBorder="1" applyAlignment="1">
      <alignment horizontal="left"/>
    </xf>
    <xf numFmtId="0" fontId="54" fillId="0" borderId="59" xfId="0" applyFont="1" applyBorder="1" applyAlignment="1">
      <alignment horizontal="left"/>
    </xf>
    <xf numFmtId="0" fontId="65" fillId="0" borderId="71" xfId="0" applyFont="1" applyBorder="1" applyAlignment="1">
      <alignment horizontal="left" wrapText="1"/>
    </xf>
    <xf numFmtId="0" fontId="31" fillId="19" borderId="34" xfId="0" applyFont="1" applyFill="1" applyBorder="1" applyAlignment="1">
      <alignment horizontal="center"/>
    </xf>
    <xf numFmtId="0" fontId="41" fillId="24" borderId="45" xfId="0" applyFont="1" applyFill="1" applyBorder="1" applyAlignment="1">
      <alignment horizontal="left"/>
    </xf>
    <xf numFmtId="0" fontId="12" fillId="7" borderId="13" xfId="0" applyFont="1" applyFill="1" applyBorder="1" applyAlignment="1">
      <alignment horizontal="center"/>
    </xf>
    <xf numFmtId="0" fontId="27" fillId="0" borderId="30" xfId="0" applyFont="1" applyBorder="1" applyAlignment="1">
      <alignment horizontal="left"/>
    </xf>
    <xf numFmtId="0" fontId="0" fillId="0" borderId="40" xfId="0" applyBorder="1" applyAlignment="1">
      <alignment wrapText="1"/>
    </xf>
    <xf numFmtId="0" fontId="72" fillId="0" borderId="78" xfId="0" applyFont="1" applyBorder="1" applyAlignment="1">
      <alignment wrapText="1"/>
    </xf>
    <xf numFmtId="0" fontId="48" fillId="0" borderId="0" xfId="0" applyFont="1" applyAlignment="1">
      <alignment wrapText="1"/>
    </xf>
    <xf numFmtId="0" fontId="57" fillId="0" borderId="63" xfId="0" applyFont="1" applyBorder="1" applyAlignment="1">
      <alignment horizontal="left"/>
    </xf>
    <xf numFmtId="0" fontId="25" fillId="15" borderId="28" xfId="0" applyFont="1" applyFill="1" applyBorder="1" applyAlignment="1">
      <alignment horizontal="left"/>
    </xf>
    <xf numFmtId="0" fontId="21" fillId="12" borderId="24" xfId="0" applyFont="1" applyFill="1" applyBorder="1" applyAlignment="1">
      <alignment horizontal="center"/>
    </xf>
    <xf numFmtId="0" fontId="47" fillId="30" borderId="52" xfId="0" applyFont="1" applyFill="1" applyBorder="1" applyAlignment="1">
      <alignment horizontal="left"/>
    </xf>
    <xf numFmtId="0" fontId="13" fillId="8" borderId="15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69" fillId="40" borderId="75" xfId="0" applyFont="1" applyFill="1" applyBorder="1" applyAlignment="1">
      <alignment horizontal="left"/>
    </xf>
    <xf numFmtId="0" fontId="64" fillId="0" borderId="70" xfId="0" applyFont="1" applyBorder="1" applyAlignment="1">
      <alignment horizontal="center"/>
    </xf>
  </cellXfs>
  <cellStyles count="1">
    <cellStyle name="Standard" xfId="0" builtinId="0"/>
  </cellStyles>
  <dxfs count="2">
    <dxf>
      <font>
        <color rgb="FF000000"/>
      </font>
      <fill>
        <patternFill patternType="solid">
          <bgColor rgb="FF00B050"/>
        </patternFill>
      </fill>
    </dxf>
    <dxf>
      <font>
        <color rgb="FF000000"/>
      </font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abSelected="1" workbookViewId="0">
      <pane xSplit="4" ySplit="2" topLeftCell="E24" activePane="bottomRight" state="frozen"/>
      <selection pane="topRight" activeCell="E1" sqref="E1"/>
      <selection pane="bottomLeft" activeCell="A3" sqref="A3"/>
      <selection pane="bottomRight" activeCell="P67" sqref="E67:P67"/>
    </sheetView>
  </sheetViews>
  <sheetFormatPr baseColWidth="10" defaultColWidth="17.140625" defaultRowHeight="12.75" customHeight="1" x14ac:dyDescent="0.2"/>
  <cols>
    <col min="1" max="1" width="10" customWidth="1"/>
    <col min="2" max="3" width="16" customWidth="1"/>
    <col min="4" max="4" width="24.85546875" customWidth="1"/>
    <col min="5" max="16" width="11" customWidth="1"/>
    <col min="17" max="17" width="17" customWidth="1"/>
  </cols>
  <sheetData>
    <row r="1" spans="1:17" ht="26.25" customHeight="1" x14ac:dyDescent="0.3">
      <c r="A1" s="49" t="s">
        <v>0</v>
      </c>
      <c r="B1" s="50"/>
      <c r="C1" s="50"/>
      <c r="D1" s="51"/>
      <c r="E1" s="52">
        <v>2012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ht="27" customHeight="1" x14ac:dyDescent="0.3">
      <c r="A2" s="50"/>
      <c r="B2" s="50"/>
      <c r="C2" s="50"/>
      <c r="D2" s="50"/>
      <c r="E2" s="30" t="s">
        <v>1</v>
      </c>
      <c r="F2" s="39" t="s">
        <v>2</v>
      </c>
      <c r="G2" s="39" t="s">
        <v>3</v>
      </c>
      <c r="H2" s="39" t="s">
        <v>4</v>
      </c>
      <c r="I2" s="39" t="s">
        <v>5</v>
      </c>
      <c r="J2" s="39" t="s">
        <v>6</v>
      </c>
      <c r="K2" s="39" t="s">
        <v>7</v>
      </c>
      <c r="L2" s="39" t="s">
        <v>8</v>
      </c>
      <c r="M2" s="39" t="s">
        <v>9</v>
      </c>
      <c r="N2" s="39" t="s">
        <v>10</v>
      </c>
      <c r="O2" s="39" t="s">
        <v>11</v>
      </c>
      <c r="P2" s="39" t="s">
        <v>12</v>
      </c>
      <c r="Q2" s="39" t="s">
        <v>13</v>
      </c>
    </row>
    <row r="3" spans="1:17" ht="15.75" customHeight="1" x14ac:dyDescent="0.2">
      <c r="A3" s="53" t="s">
        <v>14</v>
      </c>
      <c r="B3" s="53"/>
      <c r="C3" s="53"/>
      <c r="D3" s="4">
        <v>0.17</v>
      </c>
      <c r="E3" s="13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5.75" customHeight="1" x14ac:dyDescent="0.2">
      <c r="A4" s="50" t="s">
        <v>15</v>
      </c>
      <c r="B4" s="50"/>
      <c r="C4" s="50"/>
      <c r="D4" s="50"/>
      <c r="E4" s="13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5.75" customHeight="1" x14ac:dyDescent="0.2">
      <c r="A5" s="53" t="s">
        <v>16</v>
      </c>
      <c r="B5" s="53"/>
      <c r="C5" s="53"/>
      <c r="D5" s="4">
        <v>0.19600000000000001</v>
      </c>
      <c r="E5" s="13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.75" customHeight="1" x14ac:dyDescent="0.25">
      <c r="A6" s="54" t="s">
        <v>17</v>
      </c>
      <c r="B6" s="55"/>
      <c r="C6" s="55"/>
      <c r="D6" s="55"/>
      <c r="E6" s="16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15.75" customHeight="1" x14ac:dyDescent="0.25">
      <c r="A7" s="56" t="s">
        <v>18</v>
      </c>
      <c r="B7" s="53"/>
      <c r="C7" s="53"/>
      <c r="D7" s="4">
        <v>0.5</v>
      </c>
      <c r="E7" s="16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5.75" customHeight="1" x14ac:dyDescent="0.25">
      <c r="A8" s="57" t="s">
        <v>19</v>
      </c>
      <c r="B8" s="50"/>
      <c r="C8" s="50"/>
      <c r="D8" s="50"/>
      <c r="E8" s="16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7" ht="15.75" customHeight="1" x14ac:dyDescent="0.25">
      <c r="A9" s="22"/>
      <c r="B9" s="4"/>
      <c r="C9" s="4"/>
      <c r="D9" s="4"/>
      <c r="E9" s="16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17" ht="20.25" customHeight="1" x14ac:dyDescent="0.25">
      <c r="A10" s="58" t="s">
        <v>20</v>
      </c>
      <c r="B10" s="50"/>
      <c r="C10" s="51"/>
      <c r="D10" s="59" t="s">
        <v>21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43">
        <f t="shared" ref="Q10:Q20" si="0">SUM(E10:P10)</f>
        <v>0</v>
      </c>
    </row>
    <row r="11" spans="1:17" ht="20.25" customHeight="1" x14ac:dyDescent="0.25">
      <c r="A11" s="58" t="s">
        <v>22</v>
      </c>
      <c r="B11" s="50"/>
      <c r="C11" s="51"/>
      <c r="D11" s="60"/>
      <c r="E11" s="3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3">
        <f t="shared" si="0"/>
        <v>0</v>
      </c>
    </row>
    <row r="12" spans="1:17" ht="20.25" customHeight="1" x14ac:dyDescent="0.25">
      <c r="A12" s="58" t="s">
        <v>23</v>
      </c>
      <c r="B12" s="50"/>
      <c r="C12" s="51"/>
      <c r="D12" s="60"/>
      <c r="E12" s="3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43">
        <f t="shared" si="0"/>
        <v>0</v>
      </c>
    </row>
    <row r="13" spans="1:17" ht="20.25" customHeight="1" x14ac:dyDescent="0.25">
      <c r="A13" s="58" t="s">
        <v>24</v>
      </c>
      <c r="B13" s="50"/>
      <c r="C13" s="51"/>
      <c r="D13" s="60"/>
      <c r="E13" s="3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43">
        <f t="shared" si="0"/>
        <v>0</v>
      </c>
    </row>
    <row r="14" spans="1:17" ht="20.25" customHeight="1" x14ac:dyDescent="0.25">
      <c r="A14" s="58" t="s">
        <v>25</v>
      </c>
      <c r="B14" s="50"/>
      <c r="C14" s="51"/>
      <c r="D14" s="61"/>
      <c r="E14" s="3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43">
        <f t="shared" si="0"/>
        <v>0</v>
      </c>
    </row>
    <row r="15" spans="1:17" ht="10.5" customHeight="1" x14ac:dyDescent="0.25">
      <c r="A15" s="62"/>
      <c r="B15" s="50"/>
      <c r="C15" s="50"/>
      <c r="D15" s="50"/>
      <c r="E15" s="16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>
        <f t="shared" si="0"/>
        <v>0</v>
      </c>
    </row>
    <row r="16" spans="1:17" ht="20.25" customHeight="1" x14ac:dyDescent="0.25">
      <c r="A16" s="58" t="s">
        <v>20</v>
      </c>
      <c r="B16" s="50"/>
      <c r="C16" s="51"/>
      <c r="D16" s="59" t="s">
        <v>26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3">
        <f t="shared" si="0"/>
        <v>0</v>
      </c>
    </row>
    <row r="17" spans="1:17" ht="20.25" customHeight="1" x14ac:dyDescent="0.25">
      <c r="A17" s="58" t="s">
        <v>22</v>
      </c>
      <c r="B17" s="50"/>
      <c r="C17" s="51"/>
      <c r="D17" s="60"/>
      <c r="E17" s="3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3">
        <f t="shared" si="0"/>
        <v>0</v>
      </c>
    </row>
    <row r="18" spans="1:17" ht="20.25" customHeight="1" x14ac:dyDescent="0.25">
      <c r="A18" s="58" t="s">
        <v>23</v>
      </c>
      <c r="B18" s="50"/>
      <c r="C18" s="51"/>
      <c r="D18" s="60"/>
      <c r="E18" s="3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3">
        <f t="shared" si="0"/>
        <v>0</v>
      </c>
    </row>
    <row r="19" spans="1:17" ht="20.25" customHeight="1" x14ac:dyDescent="0.25">
      <c r="A19" s="58" t="s">
        <v>24</v>
      </c>
      <c r="B19" s="50"/>
      <c r="C19" s="51"/>
      <c r="D19" s="60"/>
      <c r="E19" s="3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3">
        <f t="shared" si="0"/>
        <v>0</v>
      </c>
    </row>
    <row r="20" spans="1:17" ht="20.25" customHeight="1" x14ac:dyDescent="0.25">
      <c r="A20" s="58" t="s">
        <v>25</v>
      </c>
      <c r="B20" s="50"/>
      <c r="C20" s="51"/>
      <c r="D20" s="61"/>
      <c r="E20" s="3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43">
        <f t="shared" si="0"/>
        <v>0</v>
      </c>
    </row>
    <row r="21" spans="1:17" ht="10.5" customHeight="1" x14ac:dyDescent="0.25">
      <c r="A21" s="62"/>
      <c r="B21" s="50"/>
      <c r="C21" s="50"/>
      <c r="D21" s="50"/>
      <c r="E21" s="16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20.25" customHeight="1" x14ac:dyDescent="0.25">
      <c r="A22" s="63" t="s">
        <v>27</v>
      </c>
      <c r="B22" s="50"/>
      <c r="C22" s="50"/>
      <c r="D22" s="50"/>
      <c r="E22" s="17">
        <v>5</v>
      </c>
      <c r="F22" s="26">
        <v>5</v>
      </c>
      <c r="G22" s="26">
        <v>5</v>
      </c>
      <c r="H22" s="26">
        <v>5</v>
      </c>
      <c r="I22" s="26">
        <v>5</v>
      </c>
      <c r="J22" s="26">
        <v>5</v>
      </c>
      <c r="K22" s="26">
        <v>5</v>
      </c>
      <c r="L22" s="26">
        <v>5</v>
      </c>
      <c r="M22" s="26">
        <v>5</v>
      </c>
      <c r="N22" s="26">
        <v>5</v>
      </c>
      <c r="O22" s="26">
        <v>5</v>
      </c>
      <c r="P22" s="26">
        <v>5</v>
      </c>
      <c r="Q22" s="27"/>
    </row>
    <row r="23" spans="1:17" ht="10.5" customHeight="1" x14ac:dyDescent="0.25">
      <c r="A23" s="62"/>
      <c r="B23" s="50"/>
      <c r="C23" s="50"/>
      <c r="D23" s="50"/>
      <c r="E23" s="16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ht="20.25" customHeight="1" x14ac:dyDescent="0.25">
      <c r="A24" s="63" t="s">
        <v>28</v>
      </c>
      <c r="B24" s="50"/>
      <c r="C24" s="50"/>
      <c r="D24" s="50"/>
      <c r="E24" s="17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ht="10.5" customHeight="1" x14ac:dyDescent="0.25">
      <c r="A25" s="62"/>
      <c r="B25" s="50"/>
      <c r="C25" s="50"/>
      <c r="D25" s="50"/>
      <c r="E25" s="16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 ht="20.25" customHeight="1" x14ac:dyDescent="0.25">
      <c r="A26" s="58" t="s">
        <v>29</v>
      </c>
      <c r="B26" s="64"/>
      <c r="C26" s="64"/>
      <c r="D26" s="65"/>
      <c r="E26" s="26">
        <v>2</v>
      </c>
      <c r="F26" s="26">
        <v>2</v>
      </c>
      <c r="G26" s="26">
        <v>2</v>
      </c>
      <c r="H26" s="26">
        <v>2</v>
      </c>
      <c r="I26" s="26">
        <v>2</v>
      </c>
      <c r="J26" s="26">
        <v>2</v>
      </c>
      <c r="K26" s="26">
        <v>2</v>
      </c>
      <c r="L26" s="26">
        <v>2</v>
      </c>
      <c r="M26" s="26">
        <v>2</v>
      </c>
      <c r="N26" s="26">
        <v>2</v>
      </c>
      <c r="O26" s="26">
        <v>2</v>
      </c>
      <c r="P26" s="26">
        <v>2</v>
      </c>
      <c r="Q26" s="27"/>
    </row>
    <row r="27" spans="1:17" ht="10.5" customHeight="1" x14ac:dyDescent="0.25">
      <c r="A27" s="62"/>
      <c r="B27" s="50"/>
      <c r="C27" s="50"/>
      <c r="D27" s="50"/>
      <c r="E27" s="16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ht="20.25" customHeight="1" x14ac:dyDescent="0.25">
      <c r="A28" s="63" t="s">
        <v>30</v>
      </c>
      <c r="B28" s="50"/>
      <c r="C28" s="50"/>
      <c r="D28" s="50"/>
      <c r="E28" s="25">
        <v>0.192</v>
      </c>
      <c r="F28" s="8">
        <f>$E$220</f>
        <v>0</v>
      </c>
      <c r="G28" s="8">
        <f>$E$219</f>
        <v>0</v>
      </c>
      <c r="H28" s="8">
        <f>$E$218</f>
        <v>0</v>
      </c>
      <c r="I28" s="8">
        <f>$E$217</f>
        <v>0</v>
      </c>
      <c r="J28" s="8">
        <f>$E$216</f>
        <v>0</v>
      </c>
      <c r="K28" s="8">
        <f>$E$215</f>
        <v>0</v>
      </c>
      <c r="L28" s="8">
        <f>$E$214</f>
        <v>0</v>
      </c>
      <c r="M28" s="8">
        <f>$E$213</f>
        <v>0</v>
      </c>
      <c r="N28" s="8">
        <f>$E$212</f>
        <v>0</v>
      </c>
      <c r="O28" s="8">
        <f>$E$211</f>
        <v>0</v>
      </c>
      <c r="P28" s="8">
        <f>$E$210</f>
        <v>0</v>
      </c>
      <c r="Q28" s="8"/>
    </row>
    <row r="29" spans="1:17" ht="10.5" customHeight="1" x14ac:dyDescent="0.25">
      <c r="A29" s="62"/>
      <c r="B29" s="50"/>
      <c r="C29" s="50"/>
      <c r="D29" s="50"/>
      <c r="E29" s="16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ht="20.25" customHeight="1" x14ac:dyDescent="0.25">
      <c r="A30" s="58" t="s">
        <v>31</v>
      </c>
      <c r="B30" s="64"/>
      <c r="C30" s="64"/>
      <c r="D30" s="65"/>
      <c r="E30" s="41" t="s">
        <v>32</v>
      </c>
      <c r="F30" s="12">
        <f>$E$216</f>
        <v>0</v>
      </c>
      <c r="G30" s="12">
        <f>$E$215</f>
        <v>0</v>
      </c>
      <c r="H30" s="12">
        <f>$E$214</f>
        <v>0</v>
      </c>
      <c r="I30" s="12">
        <f>$E$213</f>
        <v>0</v>
      </c>
      <c r="J30" s="12"/>
      <c r="K30" s="12">
        <f>$E$212</f>
        <v>0</v>
      </c>
      <c r="L30" s="12">
        <f>$E$211</f>
        <v>0</v>
      </c>
      <c r="M30" s="12">
        <f>$E$210</f>
        <v>0</v>
      </c>
      <c r="N30" s="12">
        <f>$E$209</f>
        <v>0</v>
      </c>
      <c r="O30" s="12">
        <f>$E$208</f>
        <v>0</v>
      </c>
      <c r="P30" s="12">
        <f>$E$207</f>
        <v>0</v>
      </c>
      <c r="Q30" s="12"/>
    </row>
    <row r="31" spans="1:17" ht="6" customHeight="1" x14ac:dyDescent="0.25">
      <c r="A31" s="62"/>
      <c r="B31" s="50"/>
      <c r="C31" s="50"/>
      <c r="D31" s="50"/>
      <c r="E31" s="16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ht="46.5" customHeight="1" x14ac:dyDescent="0.25">
      <c r="A32" s="66" t="s">
        <v>33</v>
      </c>
      <c r="B32" s="50"/>
      <c r="C32" s="50"/>
      <c r="D32" s="50"/>
      <c r="E32" s="23" t="str">
        <f t="shared" ref="E32:Q32" si="1">IF((E77&gt;E68),"Betriebskosten-pauschale","Tatsächliche Kosten")</f>
        <v>Tatsächliche Kosten</v>
      </c>
      <c r="F32" s="38" t="str">
        <f t="shared" si="1"/>
        <v>Tatsächliche Kosten</v>
      </c>
      <c r="G32" s="38" t="str">
        <f t="shared" si="1"/>
        <v>Tatsächliche Kosten</v>
      </c>
      <c r="H32" s="38" t="str">
        <f t="shared" si="1"/>
        <v>Tatsächliche Kosten</v>
      </c>
      <c r="I32" s="38" t="str">
        <f t="shared" si="1"/>
        <v>Tatsächliche Kosten</v>
      </c>
      <c r="J32" s="38" t="str">
        <f t="shared" si="1"/>
        <v>Tatsächliche Kosten</v>
      </c>
      <c r="K32" s="38" t="str">
        <f t="shared" si="1"/>
        <v>Tatsächliche Kosten</v>
      </c>
      <c r="L32" s="38" t="str">
        <f t="shared" si="1"/>
        <v>Tatsächliche Kosten</v>
      </c>
      <c r="M32" s="38" t="str">
        <f t="shared" si="1"/>
        <v>Tatsächliche Kosten</v>
      </c>
      <c r="N32" s="38" t="str">
        <f t="shared" si="1"/>
        <v>Tatsächliche Kosten</v>
      </c>
      <c r="O32" s="38" t="str">
        <f t="shared" si="1"/>
        <v>Tatsächliche Kosten</v>
      </c>
      <c r="P32" s="38" t="str">
        <f t="shared" si="1"/>
        <v>Tatsächliche Kosten</v>
      </c>
      <c r="Q32" s="38" t="str">
        <f t="shared" si="1"/>
        <v>Tatsächliche Kosten</v>
      </c>
    </row>
    <row r="33" spans="1:17" ht="27" customHeight="1" x14ac:dyDescent="0.25">
      <c r="A33" s="62"/>
      <c r="B33" s="50"/>
      <c r="C33" s="50"/>
      <c r="D33" s="50"/>
      <c r="E33" s="16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7" ht="27" customHeight="1" x14ac:dyDescent="0.3">
      <c r="A34" s="67" t="s">
        <v>34</v>
      </c>
      <c r="B34" s="50"/>
      <c r="C34" s="50"/>
      <c r="D34" s="50"/>
      <c r="E34" s="3" t="str">
        <f t="shared" ref="E34:Q34" si="2">E$2</f>
        <v>Jan</v>
      </c>
      <c r="F34" s="19" t="str">
        <f t="shared" si="2"/>
        <v>Feb</v>
      </c>
      <c r="G34" s="19" t="str">
        <f t="shared" si="2"/>
        <v>Mrz</v>
      </c>
      <c r="H34" s="19" t="str">
        <f t="shared" si="2"/>
        <v>Apr</v>
      </c>
      <c r="I34" s="19" t="str">
        <f t="shared" si="2"/>
        <v>Mai</v>
      </c>
      <c r="J34" s="19" t="str">
        <f t="shared" si="2"/>
        <v>Jun</v>
      </c>
      <c r="K34" s="19" t="str">
        <f t="shared" si="2"/>
        <v>Jul</v>
      </c>
      <c r="L34" s="19" t="str">
        <f t="shared" si="2"/>
        <v>Aug</v>
      </c>
      <c r="M34" s="19" t="str">
        <f t="shared" si="2"/>
        <v>Sep</v>
      </c>
      <c r="N34" s="19" t="str">
        <f t="shared" si="2"/>
        <v>Okt</v>
      </c>
      <c r="O34" s="19" t="str">
        <f t="shared" si="2"/>
        <v>Nov</v>
      </c>
      <c r="P34" s="19" t="str">
        <f t="shared" si="2"/>
        <v>Dez</v>
      </c>
      <c r="Q34" s="19" t="str">
        <f t="shared" si="2"/>
        <v>Total</v>
      </c>
    </row>
    <row r="35" spans="1:17" ht="15.75" customHeight="1" x14ac:dyDescent="0.25">
      <c r="A35" s="62"/>
      <c r="B35" s="50"/>
      <c r="C35" s="50"/>
      <c r="D35" s="50"/>
      <c r="E35" s="16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ht="19.5" customHeight="1" x14ac:dyDescent="0.25">
      <c r="A36" s="63" t="s">
        <v>35</v>
      </c>
      <c r="B36" s="50"/>
      <c r="C36" s="50"/>
      <c r="D36" s="50"/>
      <c r="E36" s="15">
        <f t="shared" ref="E36:P36" si="3">(SUM(E10:E14)*4)*E$22</f>
        <v>0</v>
      </c>
      <c r="F36" s="46">
        <f t="shared" si="3"/>
        <v>0</v>
      </c>
      <c r="G36" s="46">
        <f t="shared" si="3"/>
        <v>0</v>
      </c>
      <c r="H36" s="46">
        <f t="shared" si="3"/>
        <v>0</v>
      </c>
      <c r="I36" s="46">
        <f t="shared" si="3"/>
        <v>0</v>
      </c>
      <c r="J36" s="46">
        <f t="shared" si="3"/>
        <v>0</v>
      </c>
      <c r="K36" s="46">
        <f t="shared" si="3"/>
        <v>0</v>
      </c>
      <c r="L36" s="46">
        <f t="shared" si="3"/>
        <v>0</v>
      </c>
      <c r="M36" s="46">
        <f t="shared" si="3"/>
        <v>0</v>
      </c>
      <c r="N36" s="46">
        <f t="shared" si="3"/>
        <v>0</v>
      </c>
      <c r="O36" s="46">
        <f t="shared" si="3"/>
        <v>0</v>
      </c>
      <c r="P36" s="46">
        <f t="shared" si="3"/>
        <v>0</v>
      </c>
      <c r="Q36" s="46">
        <f>SUM(E36:P36)</f>
        <v>0</v>
      </c>
    </row>
    <row r="37" spans="1:17" ht="19.5" customHeight="1" x14ac:dyDescent="0.25">
      <c r="A37" s="63" t="s">
        <v>36</v>
      </c>
      <c r="B37" s="50"/>
      <c r="C37" s="50"/>
      <c r="D37" s="50"/>
      <c r="E37" s="15">
        <f t="shared" ref="E37:P37" si="4">(SUM(E10:E14)*4)*E$24</f>
        <v>0</v>
      </c>
      <c r="F37" s="46">
        <f t="shared" si="4"/>
        <v>0</v>
      </c>
      <c r="G37" s="46">
        <f t="shared" si="4"/>
        <v>0</v>
      </c>
      <c r="H37" s="46">
        <f t="shared" si="4"/>
        <v>0</v>
      </c>
      <c r="I37" s="46">
        <f t="shared" si="4"/>
        <v>0</v>
      </c>
      <c r="J37" s="46">
        <f t="shared" si="4"/>
        <v>0</v>
      </c>
      <c r="K37" s="46">
        <f t="shared" si="4"/>
        <v>0</v>
      </c>
      <c r="L37" s="46">
        <f t="shared" si="4"/>
        <v>0</v>
      </c>
      <c r="M37" s="46">
        <f t="shared" si="4"/>
        <v>0</v>
      </c>
      <c r="N37" s="46">
        <f t="shared" si="4"/>
        <v>0</v>
      </c>
      <c r="O37" s="46">
        <f t="shared" si="4"/>
        <v>0</v>
      </c>
      <c r="P37" s="46">
        <f t="shared" si="4"/>
        <v>0</v>
      </c>
      <c r="Q37" s="46">
        <f>SUM(E37:P37)</f>
        <v>0</v>
      </c>
    </row>
    <row r="38" spans="1:17" ht="19.5" customHeight="1" x14ac:dyDescent="0.25">
      <c r="A38" s="63" t="s">
        <v>37</v>
      </c>
      <c r="B38" s="50"/>
      <c r="C38" s="50"/>
      <c r="D38" s="50"/>
      <c r="E38" s="15">
        <f t="shared" ref="E38:P38" si="5">(SUM(E16:E20)*4)*E$26</f>
        <v>0</v>
      </c>
      <c r="F38" s="46">
        <f t="shared" si="5"/>
        <v>0</v>
      </c>
      <c r="G38" s="46">
        <f t="shared" si="5"/>
        <v>0</v>
      </c>
      <c r="H38" s="46">
        <f t="shared" si="5"/>
        <v>0</v>
      </c>
      <c r="I38" s="46">
        <f t="shared" si="5"/>
        <v>0</v>
      </c>
      <c r="J38" s="46">
        <f t="shared" si="5"/>
        <v>0</v>
      </c>
      <c r="K38" s="46">
        <f t="shared" si="5"/>
        <v>0</v>
      </c>
      <c r="L38" s="46">
        <f t="shared" si="5"/>
        <v>0</v>
      </c>
      <c r="M38" s="46">
        <f t="shared" si="5"/>
        <v>0</v>
      </c>
      <c r="N38" s="46">
        <f t="shared" si="5"/>
        <v>0</v>
      </c>
      <c r="O38" s="46">
        <f t="shared" si="5"/>
        <v>0</v>
      </c>
      <c r="P38" s="46">
        <f t="shared" si="5"/>
        <v>0</v>
      </c>
      <c r="Q38" s="46">
        <f>SUM(E38:P38)</f>
        <v>0</v>
      </c>
    </row>
    <row r="39" spans="1:17" ht="19.5" customHeight="1" x14ac:dyDescent="0.25">
      <c r="A39" s="63" t="s">
        <v>38</v>
      </c>
      <c r="B39" s="50"/>
      <c r="C39" s="50"/>
      <c r="D39" s="50"/>
      <c r="E39" s="15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>
        <f>SUM(E39:P39)</f>
        <v>0</v>
      </c>
    </row>
    <row r="40" spans="1:17" ht="19.5" customHeight="1" x14ac:dyDescent="0.25">
      <c r="A40" s="68" t="s">
        <v>39</v>
      </c>
      <c r="B40" s="50"/>
      <c r="C40" s="50"/>
      <c r="D40" s="50"/>
      <c r="E40" s="47">
        <f t="shared" ref="E40:Q40" si="6">SUM(E36:E39)</f>
        <v>0</v>
      </c>
      <c r="F40" s="14">
        <f t="shared" si="6"/>
        <v>0</v>
      </c>
      <c r="G40" s="14">
        <f t="shared" si="6"/>
        <v>0</v>
      </c>
      <c r="H40" s="14">
        <f t="shared" si="6"/>
        <v>0</v>
      </c>
      <c r="I40" s="14">
        <f t="shared" si="6"/>
        <v>0</v>
      </c>
      <c r="J40" s="14">
        <f t="shared" si="6"/>
        <v>0</v>
      </c>
      <c r="K40" s="14">
        <f t="shared" si="6"/>
        <v>0</v>
      </c>
      <c r="L40" s="14">
        <f t="shared" si="6"/>
        <v>0</v>
      </c>
      <c r="M40" s="14">
        <f t="shared" si="6"/>
        <v>0</v>
      </c>
      <c r="N40" s="14">
        <f t="shared" si="6"/>
        <v>0</v>
      </c>
      <c r="O40" s="14">
        <f t="shared" si="6"/>
        <v>0</v>
      </c>
      <c r="P40" s="14">
        <f t="shared" si="6"/>
        <v>0</v>
      </c>
      <c r="Q40" s="14">
        <f t="shared" si="6"/>
        <v>0</v>
      </c>
    </row>
    <row r="41" spans="1:17" ht="27" customHeight="1" x14ac:dyDescent="0.25">
      <c r="A41" s="62"/>
      <c r="B41" s="50"/>
      <c r="C41" s="50"/>
      <c r="D41" s="50"/>
      <c r="E41" s="16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1:17" ht="27" customHeight="1" x14ac:dyDescent="0.3">
      <c r="A42" s="69" t="s">
        <v>40</v>
      </c>
      <c r="B42" s="50"/>
      <c r="C42" s="50"/>
      <c r="D42" s="50"/>
      <c r="E42" s="48" t="str">
        <f t="shared" ref="E42:Q42" si="7">E$2</f>
        <v>Jan</v>
      </c>
      <c r="F42" s="18" t="str">
        <f t="shared" si="7"/>
        <v>Feb</v>
      </c>
      <c r="G42" s="18" t="str">
        <f t="shared" si="7"/>
        <v>Mrz</v>
      </c>
      <c r="H42" s="18" t="str">
        <f t="shared" si="7"/>
        <v>Apr</v>
      </c>
      <c r="I42" s="18" t="str">
        <f t="shared" si="7"/>
        <v>Mai</v>
      </c>
      <c r="J42" s="18" t="str">
        <f t="shared" si="7"/>
        <v>Jun</v>
      </c>
      <c r="K42" s="18" t="str">
        <f t="shared" si="7"/>
        <v>Jul</v>
      </c>
      <c r="L42" s="18" t="str">
        <f t="shared" si="7"/>
        <v>Aug</v>
      </c>
      <c r="M42" s="18" t="str">
        <f t="shared" si="7"/>
        <v>Sep</v>
      </c>
      <c r="N42" s="18" t="str">
        <f t="shared" si="7"/>
        <v>Okt</v>
      </c>
      <c r="O42" s="18" t="str">
        <f t="shared" si="7"/>
        <v>Nov</v>
      </c>
      <c r="P42" s="18" t="str">
        <f t="shared" si="7"/>
        <v>Dez</v>
      </c>
      <c r="Q42" s="18" t="str">
        <f t="shared" si="7"/>
        <v>Total</v>
      </c>
    </row>
    <row r="43" spans="1:17" ht="15.75" customHeight="1" x14ac:dyDescent="0.25">
      <c r="A43" s="62"/>
      <c r="B43" s="50"/>
      <c r="C43" s="50"/>
      <c r="D43" s="50"/>
      <c r="E43" s="16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1:17" ht="19.5" customHeight="1" x14ac:dyDescent="0.25">
      <c r="A44" s="63" t="s">
        <v>41</v>
      </c>
      <c r="B44" s="50"/>
      <c r="C44" s="50"/>
      <c r="D44" s="50"/>
      <c r="E44" s="15">
        <f t="shared" ref="E44:P44" si="8">E38</f>
        <v>0</v>
      </c>
      <c r="F44" s="46">
        <f t="shared" si="8"/>
        <v>0</v>
      </c>
      <c r="G44" s="46">
        <f t="shared" si="8"/>
        <v>0</v>
      </c>
      <c r="H44" s="46">
        <f t="shared" si="8"/>
        <v>0</v>
      </c>
      <c r="I44" s="46">
        <f t="shared" si="8"/>
        <v>0</v>
      </c>
      <c r="J44" s="46">
        <f t="shared" si="8"/>
        <v>0</v>
      </c>
      <c r="K44" s="46">
        <f t="shared" si="8"/>
        <v>0</v>
      </c>
      <c r="L44" s="46">
        <f t="shared" si="8"/>
        <v>0</v>
      </c>
      <c r="M44" s="46">
        <f t="shared" si="8"/>
        <v>0</v>
      </c>
      <c r="N44" s="46">
        <f t="shared" si="8"/>
        <v>0</v>
      </c>
      <c r="O44" s="46">
        <f t="shared" si="8"/>
        <v>0</v>
      </c>
      <c r="P44" s="46">
        <f t="shared" si="8"/>
        <v>0</v>
      </c>
      <c r="Q44" s="35">
        <f t="shared" ref="Q44:Q67" si="9">SUM(E44:P44)</f>
        <v>0</v>
      </c>
    </row>
    <row r="45" spans="1:17" ht="19.5" customHeight="1" x14ac:dyDescent="0.25">
      <c r="A45" s="63" t="s">
        <v>42</v>
      </c>
      <c r="B45" s="50"/>
      <c r="C45" s="50"/>
      <c r="D45" s="50"/>
      <c r="E45" s="31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5">
        <f t="shared" si="9"/>
        <v>0</v>
      </c>
    </row>
    <row r="46" spans="1:17" ht="19.5" customHeight="1" x14ac:dyDescent="0.25">
      <c r="A46" s="63" t="s">
        <v>43</v>
      </c>
      <c r="B46" s="50"/>
      <c r="C46" s="50"/>
      <c r="D46" s="50"/>
      <c r="E46" s="31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5">
        <f t="shared" si="9"/>
        <v>0</v>
      </c>
    </row>
    <row r="47" spans="1:17" ht="19.5" customHeight="1" x14ac:dyDescent="0.25">
      <c r="A47" s="63" t="s">
        <v>44</v>
      </c>
      <c r="B47" s="50"/>
      <c r="C47" s="50"/>
      <c r="D47" s="50"/>
      <c r="E47" s="31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5">
        <f t="shared" si="9"/>
        <v>0</v>
      </c>
    </row>
    <row r="48" spans="1:17" ht="19.5" customHeight="1" x14ac:dyDescent="0.25">
      <c r="A48" s="63" t="s">
        <v>45</v>
      </c>
      <c r="B48" s="50"/>
      <c r="C48" s="50"/>
      <c r="D48" s="50"/>
      <c r="E48" s="31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5">
        <f t="shared" si="9"/>
        <v>0</v>
      </c>
    </row>
    <row r="49" spans="1:17" ht="19.5" customHeight="1" x14ac:dyDescent="0.25">
      <c r="A49" s="63" t="s">
        <v>46</v>
      </c>
      <c r="B49" s="50"/>
      <c r="C49" s="50"/>
      <c r="D49" s="50"/>
      <c r="E49" s="31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5">
        <f t="shared" si="9"/>
        <v>0</v>
      </c>
    </row>
    <row r="50" spans="1:17" ht="19.5" customHeight="1" x14ac:dyDescent="0.25">
      <c r="A50" s="63" t="s">
        <v>47</v>
      </c>
      <c r="B50" s="50"/>
      <c r="C50" s="50"/>
      <c r="D50" s="50"/>
      <c r="E50" s="3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5">
        <f t="shared" si="9"/>
        <v>0</v>
      </c>
    </row>
    <row r="51" spans="1:17" ht="19.5" customHeight="1" x14ac:dyDescent="0.25">
      <c r="A51" s="63" t="s">
        <v>48</v>
      </c>
      <c r="B51" s="50"/>
      <c r="C51" s="50"/>
      <c r="D51" s="50"/>
      <c r="E51" s="31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5">
        <f t="shared" si="9"/>
        <v>0</v>
      </c>
    </row>
    <row r="52" spans="1:17" ht="19.5" customHeight="1" x14ac:dyDescent="0.25">
      <c r="A52" s="63" t="s">
        <v>49</v>
      </c>
      <c r="B52" s="50"/>
      <c r="C52" s="50"/>
      <c r="D52" s="50"/>
      <c r="E52" s="31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5">
        <f t="shared" si="9"/>
        <v>0</v>
      </c>
    </row>
    <row r="53" spans="1:17" ht="19.5" customHeight="1" x14ac:dyDescent="0.25">
      <c r="A53" s="63" t="s">
        <v>50</v>
      </c>
      <c r="B53" s="50"/>
      <c r="C53" s="50"/>
      <c r="D53" s="50"/>
      <c r="E53" s="3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5">
        <f t="shared" si="9"/>
        <v>0</v>
      </c>
    </row>
    <row r="54" spans="1:17" ht="19.5" customHeight="1" x14ac:dyDescent="0.25">
      <c r="A54" s="63" t="s">
        <v>51</v>
      </c>
      <c r="B54" s="50"/>
      <c r="C54" s="50"/>
      <c r="D54" s="50"/>
      <c r="E54" s="31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5">
        <f t="shared" si="9"/>
        <v>0</v>
      </c>
    </row>
    <row r="55" spans="1:17" ht="19.5" customHeight="1" x14ac:dyDescent="0.25">
      <c r="A55" s="63" t="s">
        <v>52</v>
      </c>
      <c r="B55" s="50"/>
      <c r="C55" s="50"/>
      <c r="D55" s="50"/>
      <c r="E55" s="31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5">
        <f t="shared" si="9"/>
        <v>0</v>
      </c>
    </row>
    <row r="56" spans="1:17" ht="19.5" customHeight="1" x14ac:dyDescent="0.25">
      <c r="A56" s="63" t="s">
        <v>53</v>
      </c>
      <c r="B56" s="50"/>
      <c r="C56" s="50"/>
      <c r="D56" s="50"/>
      <c r="E56" s="31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5">
        <f t="shared" si="9"/>
        <v>0</v>
      </c>
    </row>
    <row r="57" spans="1:17" ht="19.5" customHeight="1" x14ac:dyDescent="0.25">
      <c r="A57" s="63" t="s">
        <v>54</v>
      </c>
      <c r="B57" s="50"/>
      <c r="C57" s="50"/>
      <c r="D57" s="50"/>
      <c r="E57" s="31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5">
        <f t="shared" si="9"/>
        <v>0</v>
      </c>
    </row>
    <row r="58" spans="1:17" ht="19.5" customHeight="1" x14ac:dyDescent="0.25">
      <c r="A58" s="63" t="s">
        <v>55</v>
      </c>
      <c r="B58" s="50"/>
      <c r="C58" s="50"/>
      <c r="D58" s="50"/>
      <c r="E58" s="31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5">
        <f t="shared" si="9"/>
        <v>0</v>
      </c>
    </row>
    <row r="59" spans="1:17" ht="19.5" customHeight="1" x14ac:dyDescent="0.25">
      <c r="A59" s="63" t="s">
        <v>56</v>
      </c>
      <c r="B59" s="50"/>
      <c r="C59" s="50"/>
      <c r="D59" s="50"/>
      <c r="E59" s="31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5">
        <f t="shared" si="9"/>
        <v>0</v>
      </c>
    </row>
    <row r="60" spans="1:17" ht="19.5" customHeight="1" x14ac:dyDescent="0.25">
      <c r="A60" s="63" t="s">
        <v>57</v>
      </c>
      <c r="B60" s="50"/>
      <c r="C60" s="50"/>
      <c r="D60" s="50"/>
      <c r="E60" s="31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5">
        <f t="shared" si="9"/>
        <v>0</v>
      </c>
    </row>
    <row r="61" spans="1:17" ht="19.5" customHeight="1" x14ac:dyDescent="0.25">
      <c r="A61" s="63" t="s">
        <v>58</v>
      </c>
      <c r="B61" s="50"/>
      <c r="C61" s="50"/>
      <c r="D61" s="50"/>
      <c r="E61" s="31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5">
        <f t="shared" si="9"/>
        <v>0</v>
      </c>
    </row>
    <row r="62" spans="1:17" ht="19.5" customHeight="1" x14ac:dyDescent="0.25">
      <c r="A62" s="63" t="s">
        <v>59</v>
      </c>
      <c r="B62" s="50"/>
      <c r="C62" s="50"/>
      <c r="D62" s="50"/>
      <c r="E62" s="3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5">
        <f t="shared" si="9"/>
        <v>0</v>
      </c>
    </row>
    <row r="63" spans="1:17" ht="19.5" customHeight="1" x14ac:dyDescent="0.25">
      <c r="A63" s="63" t="s">
        <v>60</v>
      </c>
      <c r="B63" s="50"/>
      <c r="C63" s="50"/>
      <c r="D63" s="50"/>
      <c r="E63" s="31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5">
        <f t="shared" si="9"/>
        <v>0</v>
      </c>
    </row>
    <row r="64" spans="1:17" ht="19.5" customHeight="1" x14ac:dyDescent="0.25">
      <c r="A64" s="63" t="s">
        <v>61</v>
      </c>
      <c r="B64" s="50"/>
      <c r="C64" s="50"/>
      <c r="D64" s="50"/>
      <c r="E64" s="3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5">
        <f t="shared" si="9"/>
        <v>0</v>
      </c>
    </row>
    <row r="65" spans="1:17" ht="19.5" customHeight="1" x14ac:dyDescent="0.25">
      <c r="A65" s="70" t="s">
        <v>62</v>
      </c>
      <c r="B65" s="71"/>
      <c r="C65" s="71"/>
      <c r="D65" s="71"/>
      <c r="E65" s="31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5">
        <f t="shared" si="9"/>
        <v>0</v>
      </c>
    </row>
    <row r="66" spans="1:17" ht="19.5" customHeight="1" x14ac:dyDescent="0.25">
      <c r="A66" s="72" t="s">
        <v>63</v>
      </c>
      <c r="B66" s="73"/>
      <c r="C66" s="73"/>
      <c r="D66" s="73"/>
      <c r="E66" s="31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5">
        <f t="shared" si="9"/>
        <v>0</v>
      </c>
    </row>
    <row r="67" spans="1:17" ht="19.5" customHeight="1" x14ac:dyDescent="0.25">
      <c r="A67" s="74" t="s">
        <v>64</v>
      </c>
      <c r="B67" s="61"/>
      <c r="C67" s="61"/>
      <c r="D67" s="61"/>
      <c r="E67" s="31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5">
        <f t="shared" si="9"/>
        <v>0</v>
      </c>
    </row>
    <row r="68" spans="1:17" ht="19.5" customHeight="1" x14ac:dyDescent="0.25">
      <c r="A68" s="75" t="s">
        <v>65</v>
      </c>
      <c r="B68" s="50"/>
      <c r="C68" s="50"/>
      <c r="D68" s="50"/>
      <c r="E68" s="7">
        <f t="shared" ref="E68:Q68" si="10">SUM(E44:E67)</f>
        <v>0</v>
      </c>
      <c r="F68" s="20">
        <f t="shared" si="10"/>
        <v>0</v>
      </c>
      <c r="G68" s="20">
        <f t="shared" si="10"/>
        <v>0</v>
      </c>
      <c r="H68" s="20">
        <f t="shared" si="10"/>
        <v>0</v>
      </c>
      <c r="I68" s="20">
        <f t="shared" si="10"/>
        <v>0</v>
      </c>
      <c r="J68" s="20">
        <f t="shared" si="10"/>
        <v>0</v>
      </c>
      <c r="K68" s="20">
        <f t="shared" si="10"/>
        <v>0</v>
      </c>
      <c r="L68" s="20">
        <f t="shared" si="10"/>
        <v>0</v>
      </c>
      <c r="M68" s="20">
        <f t="shared" si="10"/>
        <v>0</v>
      </c>
      <c r="N68" s="20">
        <f t="shared" si="10"/>
        <v>0</v>
      </c>
      <c r="O68" s="20">
        <f t="shared" si="10"/>
        <v>0</v>
      </c>
      <c r="P68" s="20">
        <f t="shared" si="10"/>
        <v>0</v>
      </c>
      <c r="Q68" s="20">
        <f t="shared" si="10"/>
        <v>0</v>
      </c>
    </row>
    <row r="69" spans="1:17" ht="27" customHeight="1" x14ac:dyDescent="0.25">
      <c r="A69" s="62"/>
      <c r="B69" s="50"/>
      <c r="C69" s="50"/>
      <c r="D69" s="50"/>
      <c r="E69" s="16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ht="27" customHeight="1" x14ac:dyDescent="0.3">
      <c r="A70" s="76" t="s">
        <v>66</v>
      </c>
      <c r="B70" s="50"/>
      <c r="C70" s="50"/>
      <c r="D70" s="50"/>
      <c r="E70" s="40" t="str">
        <f t="shared" ref="E70:Q70" si="11">E$2</f>
        <v>Jan</v>
      </c>
      <c r="F70" s="10" t="str">
        <f t="shared" si="11"/>
        <v>Feb</v>
      </c>
      <c r="G70" s="10" t="str">
        <f t="shared" si="11"/>
        <v>Mrz</v>
      </c>
      <c r="H70" s="10" t="str">
        <f t="shared" si="11"/>
        <v>Apr</v>
      </c>
      <c r="I70" s="10" t="str">
        <f t="shared" si="11"/>
        <v>Mai</v>
      </c>
      <c r="J70" s="10" t="str">
        <f t="shared" si="11"/>
        <v>Jun</v>
      </c>
      <c r="K70" s="10" t="str">
        <f t="shared" si="11"/>
        <v>Jul</v>
      </c>
      <c r="L70" s="10" t="str">
        <f t="shared" si="11"/>
        <v>Aug</v>
      </c>
      <c r="M70" s="10" t="str">
        <f t="shared" si="11"/>
        <v>Sep</v>
      </c>
      <c r="N70" s="10" t="str">
        <f t="shared" si="11"/>
        <v>Okt</v>
      </c>
      <c r="O70" s="10" t="str">
        <f t="shared" si="11"/>
        <v>Nov</v>
      </c>
      <c r="P70" s="10" t="str">
        <f t="shared" si="11"/>
        <v>Dez</v>
      </c>
      <c r="Q70" s="10" t="str">
        <f t="shared" si="11"/>
        <v>Total</v>
      </c>
    </row>
    <row r="71" spans="1:17" ht="15.75" customHeight="1" x14ac:dyDescent="0.25">
      <c r="A71" s="62"/>
      <c r="B71" s="50"/>
      <c r="C71" s="50"/>
      <c r="D71" s="50"/>
      <c r="E71" s="16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2" spans="1:17" ht="19.5" customHeight="1" x14ac:dyDescent="0.25">
      <c r="A72" s="63" t="s">
        <v>20</v>
      </c>
      <c r="B72" s="50"/>
      <c r="C72" s="50"/>
      <c r="D72" s="50"/>
      <c r="E72" s="15">
        <f t="shared" ref="E72:P72" si="12">IF((E10&gt;40),300,((300*E10)/40))</f>
        <v>0</v>
      </c>
      <c r="F72" s="46">
        <f t="shared" si="12"/>
        <v>0</v>
      </c>
      <c r="G72" s="46">
        <f t="shared" si="12"/>
        <v>0</v>
      </c>
      <c r="H72" s="46">
        <f t="shared" si="12"/>
        <v>0</v>
      </c>
      <c r="I72" s="46">
        <f t="shared" si="12"/>
        <v>0</v>
      </c>
      <c r="J72" s="46">
        <f t="shared" si="12"/>
        <v>0</v>
      </c>
      <c r="K72" s="46">
        <f t="shared" si="12"/>
        <v>0</v>
      </c>
      <c r="L72" s="46">
        <f t="shared" si="12"/>
        <v>0</v>
      </c>
      <c r="M72" s="46">
        <f t="shared" si="12"/>
        <v>0</v>
      </c>
      <c r="N72" s="46">
        <f t="shared" si="12"/>
        <v>0</v>
      </c>
      <c r="O72" s="46">
        <f t="shared" si="12"/>
        <v>0</v>
      </c>
      <c r="P72" s="46">
        <f t="shared" si="12"/>
        <v>0</v>
      </c>
      <c r="Q72" s="46">
        <f t="shared" ref="Q72:Q77" si="13">SUM(E72:P72)</f>
        <v>0</v>
      </c>
    </row>
    <row r="73" spans="1:17" ht="19.5" customHeight="1" x14ac:dyDescent="0.25">
      <c r="A73" s="63" t="s">
        <v>22</v>
      </c>
      <c r="B73" s="50"/>
      <c r="C73" s="50"/>
      <c r="D73" s="50"/>
      <c r="E73" s="15">
        <f t="shared" ref="E73:P73" si="14">IF((E11&gt;40),300,((300*E11)/40))</f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46">
        <f t="shared" si="14"/>
        <v>0</v>
      </c>
      <c r="M73" s="46">
        <f t="shared" si="14"/>
        <v>0</v>
      </c>
      <c r="N73" s="46">
        <f t="shared" si="14"/>
        <v>0</v>
      </c>
      <c r="O73" s="46">
        <f t="shared" si="14"/>
        <v>0</v>
      </c>
      <c r="P73" s="46">
        <f t="shared" si="14"/>
        <v>0</v>
      </c>
      <c r="Q73" s="46">
        <f t="shared" si="13"/>
        <v>0</v>
      </c>
    </row>
    <row r="74" spans="1:17" ht="19.5" customHeight="1" x14ac:dyDescent="0.25">
      <c r="A74" s="63" t="s">
        <v>23</v>
      </c>
      <c r="B74" s="50"/>
      <c r="C74" s="50"/>
      <c r="D74" s="50"/>
      <c r="E74" s="15">
        <f t="shared" ref="E74:P74" si="15">IF((E12&gt;40),300,((300*E12)/40))</f>
        <v>0</v>
      </c>
      <c r="F74" s="46">
        <f t="shared" si="15"/>
        <v>0</v>
      </c>
      <c r="G74" s="46">
        <f t="shared" si="15"/>
        <v>0</v>
      </c>
      <c r="H74" s="46">
        <f t="shared" si="15"/>
        <v>0</v>
      </c>
      <c r="I74" s="46">
        <f t="shared" si="15"/>
        <v>0</v>
      </c>
      <c r="J74" s="46">
        <f t="shared" si="15"/>
        <v>0</v>
      </c>
      <c r="K74" s="46">
        <f t="shared" si="15"/>
        <v>0</v>
      </c>
      <c r="L74" s="46">
        <f t="shared" si="15"/>
        <v>0</v>
      </c>
      <c r="M74" s="46">
        <f t="shared" si="15"/>
        <v>0</v>
      </c>
      <c r="N74" s="46">
        <f t="shared" si="15"/>
        <v>0</v>
      </c>
      <c r="O74" s="46">
        <f t="shared" si="15"/>
        <v>0</v>
      </c>
      <c r="P74" s="46">
        <f t="shared" si="15"/>
        <v>0</v>
      </c>
      <c r="Q74" s="46">
        <f t="shared" si="13"/>
        <v>0</v>
      </c>
    </row>
    <row r="75" spans="1:17" ht="19.5" customHeight="1" x14ac:dyDescent="0.25">
      <c r="A75" s="63" t="s">
        <v>24</v>
      </c>
      <c r="B75" s="50"/>
      <c r="C75" s="50"/>
      <c r="D75" s="50"/>
      <c r="E75" s="15">
        <f t="shared" ref="E75:P75" si="16">IF((E13&gt;40),300,((300*E13)/40))</f>
        <v>0</v>
      </c>
      <c r="F75" s="46">
        <f t="shared" si="16"/>
        <v>0</v>
      </c>
      <c r="G75" s="46">
        <f t="shared" si="16"/>
        <v>0</v>
      </c>
      <c r="H75" s="46">
        <f t="shared" si="16"/>
        <v>0</v>
      </c>
      <c r="I75" s="46">
        <f t="shared" si="16"/>
        <v>0</v>
      </c>
      <c r="J75" s="46">
        <f t="shared" si="16"/>
        <v>0</v>
      </c>
      <c r="K75" s="46">
        <f t="shared" si="16"/>
        <v>0</v>
      </c>
      <c r="L75" s="46">
        <f t="shared" si="16"/>
        <v>0</v>
      </c>
      <c r="M75" s="46">
        <f t="shared" si="16"/>
        <v>0</v>
      </c>
      <c r="N75" s="46">
        <f t="shared" si="16"/>
        <v>0</v>
      </c>
      <c r="O75" s="46">
        <f t="shared" si="16"/>
        <v>0</v>
      </c>
      <c r="P75" s="46">
        <f t="shared" si="16"/>
        <v>0</v>
      </c>
      <c r="Q75" s="46">
        <f t="shared" si="13"/>
        <v>0</v>
      </c>
    </row>
    <row r="76" spans="1:17" ht="19.5" customHeight="1" x14ac:dyDescent="0.25">
      <c r="A76" s="63" t="s">
        <v>25</v>
      </c>
      <c r="B76" s="50"/>
      <c r="C76" s="50"/>
      <c r="D76" s="50"/>
      <c r="E76" s="15">
        <f t="shared" ref="E76:P76" si="17">IF((E14&gt;40),300,((300*E14)/40))</f>
        <v>0</v>
      </c>
      <c r="F76" s="46">
        <f t="shared" si="17"/>
        <v>0</v>
      </c>
      <c r="G76" s="46">
        <f t="shared" si="17"/>
        <v>0</v>
      </c>
      <c r="H76" s="46">
        <f t="shared" si="17"/>
        <v>0</v>
      </c>
      <c r="I76" s="46">
        <f t="shared" si="17"/>
        <v>0</v>
      </c>
      <c r="J76" s="46">
        <f t="shared" si="17"/>
        <v>0</v>
      </c>
      <c r="K76" s="46">
        <f t="shared" si="17"/>
        <v>0</v>
      </c>
      <c r="L76" s="46">
        <f t="shared" si="17"/>
        <v>0</v>
      </c>
      <c r="M76" s="46">
        <f t="shared" si="17"/>
        <v>0</v>
      </c>
      <c r="N76" s="46">
        <f t="shared" si="17"/>
        <v>0</v>
      </c>
      <c r="O76" s="46">
        <f t="shared" si="17"/>
        <v>0</v>
      </c>
      <c r="P76" s="46">
        <f t="shared" si="17"/>
        <v>0</v>
      </c>
      <c r="Q76" s="46">
        <f t="shared" si="13"/>
        <v>0</v>
      </c>
    </row>
    <row r="77" spans="1:17" ht="19.5" customHeight="1" x14ac:dyDescent="0.25">
      <c r="A77" s="77" t="s">
        <v>67</v>
      </c>
      <c r="B77" s="50"/>
      <c r="C77" s="50"/>
      <c r="D77" s="50"/>
      <c r="E77" s="24">
        <f t="shared" ref="E77:P77" si="18">SUM(E72:E76)</f>
        <v>0</v>
      </c>
      <c r="F77" s="32">
        <f t="shared" si="18"/>
        <v>0</v>
      </c>
      <c r="G77" s="32">
        <f t="shared" si="18"/>
        <v>0</v>
      </c>
      <c r="H77" s="32">
        <f t="shared" si="18"/>
        <v>0</v>
      </c>
      <c r="I77" s="32">
        <f t="shared" si="18"/>
        <v>0</v>
      </c>
      <c r="J77" s="32">
        <f t="shared" si="18"/>
        <v>0</v>
      </c>
      <c r="K77" s="32">
        <f t="shared" si="18"/>
        <v>0</v>
      </c>
      <c r="L77" s="32">
        <f t="shared" si="18"/>
        <v>0</v>
      </c>
      <c r="M77" s="32">
        <f t="shared" si="18"/>
        <v>0</v>
      </c>
      <c r="N77" s="32">
        <f t="shared" si="18"/>
        <v>0</v>
      </c>
      <c r="O77" s="32">
        <f t="shared" si="18"/>
        <v>0</v>
      </c>
      <c r="P77" s="32">
        <f t="shared" si="18"/>
        <v>0</v>
      </c>
      <c r="Q77" s="46">
        <f t="shared" si="13"/>
        <v>0</v>
      </c>
    </row>
    <row r="78" spans="1:17" ht="27" customHeight="1" x14ac:dyDescent="0.25">
      <c r="A78" s="62"/>
      <c r="B78" s="50"/>
      <c r="C78" s="50"/>
      <c r="D78" s="50"/>
      <c r="E78" s="1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</row>
    <row r="79" spans="1:17" ht="27" customHeight="1" x14ac:dyDescent="0.3">
      <c r="A79" s="52" t="s">
        <v>68</v>
      </c>
      <c r="B79" s="50"/>
      <c r="C79" s="50"/>
      <c r="D79" s="50"/>
      <c r="E79" s="34" t="str">
        <f t="shared" ref="E79:Q79" si="19">E$2</f>
        <v>Jan</v>
      </c>
      <c r="F79" s="36" t="str">
        <f t="shared" si="19"/>
        <v>Feb</v>
      </c>
      <c r="G79" s="36" t="str">
        <f t="shared" si="19"/>
        <v>Mrz</v>
      </c>
      <c r="H79" s="36" t="str">
        <f t="shared" si="19"/>
        <v>Apr</v>
      </c>
      <c r="I79" s="36" t="str">
        <f t="shared" si="19"/>
        <v>Mai</v>
      </c>
      <c r="J79" s="36" t="str">
        <f t="shared" si="19"/>
        <v>Jun</v>
      </c>
      <c r="K79" s="36" t="str">
        <f t="shared" si="19"/>
        <v>Jul</v>
      </c>
      <c r="L79" s="36" t="str">
        <f t="shared" si="19"/>
        <v>Aug</v>
      </c>
      <c r="M79" s="36" t="str">
        <f t="shared" si="19"/>
        <v>Sep</v>
      </c>
      <c r="N79" s="36" t="str">
        <f t="shared" si="19"/>
        <v>Okt</v>
      </c>
      <c r="O79" s="36" t="str">
        <f t="shared" si="19"/>
        <v>Nov</v>
      </c>
      <c r="P79" s="36" t="str">
        <f t="shared" si="19"/>
        <v>Dez</v>
      </c>
      <c r="Q79" s="36" t="str">
        <f t="shared" si="19"/>
        <v>Total</v>
      </c>
    </row>
    <row r="80" spans="1:17" ht="15.75" customHeight="1" x14ac:dyDescent="0.25">
      <c r="A80" s="62"/>
      <c r="B80" s="50"/>
      <c r="C80" s="50"/>
      <c r="D80" s="50"/>
      <c r="E80" s="16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</row>
    <row r="81" spans="1:17" ht="19.5" customHeight="1" x14ac:dyDescent="0.25">
      <c r="A81" s="78" t="s">
        <v>69</v>
      </c>
      <c r="B81" s="50"/>
      <c r="C81" s="50"/>
      <c r="D81" s="50"/>
      <c r="E81" s="2">
        <f t="shared" ref="E81:P81" si="20">IF((E77&gt;E68),(E40-E77),(E40-E68))</f>
        <v>0</v>
      </c>
      <c r="F81" s="11">
        <f t="shared" si="20"/>
        <v>0</v>
      </c>
      <c r="G81" s="11">
        <f t="shared" si="20"/>
        <v>0</v>
      </c>
      <c r="H81" s="11">
        <f t="shared" si="20"/>
        <v>0</v>
      </c>
      <c r="I81" s="11">
        <f t="shared" si="20"/>
        <v>0</v>
      </c>
      <c r="J81" s="11">
        <f t="shared" si="20"/>
        <v>0</v>
      </c>
      <c r="K81" s="11">
        <f t="shared" si="20"/>
        <v>0</v>
      </c>
      <c r="L81" s="11">
        <f t="shared" si="20"/>
        <v>0</v>
      </c>
      <c r="M81" s="11">
        <f t="shared" si="20"/>
        <v>0</v>
      </c>
      <c r="N81" s="11">
        <f t="shared" si="20"/>
        <v>0</v>
      </c>
      <c r="O81" s="11">
        <f t="shared" si="20"/>
        <v>0</v>
      </c>
      <c r="P81" s="11">
        <f t="shared" si="20"/>
        <v>0</v>
      </c>
      <c r="Q81" s="11">
        <f>SUM(E81:P81)</f>
        <v>0</v>
      </c>
    </row>
    <row r="82" spans="1:17" ht="27" customHeight="1" x14ac:dyDescent="0.25">
      <c r="A82" s="62"/>
      <c r="B82" s="50"/>
      <c r="C82" s="50"/>
      <c r="D82" s="50"/>
      <c r="E82" s="16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</row>
    <row r="83" spans="1:17" ht="27" customHeight="1" x14ac:dyDescent="0.3">
      <c r="A83" s="79" t="s">
        <v>70</v>
      </c>
      <c r="B83" s="50"/>
      <c r="C83" s="50"/>
      <c r="D83" s="50"/>
      <c r="E83" s="21" t="str">
        <f t="shared" ref="E83:Q83" si="21">E$2</f>
        <v>Jan</v>
      </c>
      <c r="F83" s="42" t="str">
        <f t="shared" si="21"/>
        <v>Feb</v>
      </c>
      <c r="G83" s="42" t="str">
        <f t="shared" si="21"/>
        <v>Mrz</v>
      </c>
      <c r="H83" s="42" t="str">
        <f t="shared" si="21"/>
        <v>Apr</v>
      </c>
      <c r="I83" s="42" t="str">
        <f t="shared" si="21"/>
        <v>Mai</v>
      </c>
      <c r="J83" s="42" t="str">
        <f t="shared" si="21"/>
        <v>Jun</v>
      </c>
      <c r="K83" s="42" t="str">
        <f t="shared" si="21"/>
        <v>Jul</v>
      </c>
      <c r="L83" s="42" t="str">
        <f t="shared" si="21"/>
        <v>Aug</v>
      </c>
      <c r="M83" s="42" t="str">
        <f t="shared" si="21"/>
        <v>Sep</v>
      </c>
      <c r="N83" s="42" t="str">
        <f t="shared" si="21"/>
        <v>Okt</v>
      </c>
      <c r="O83" s="42" t="str">
        <f t="shared" si="21"/>
        <v>Nov</v>
      </c>
      <c r="P83" s="42" t="str">
        <f t="shared" si="21"/>
        <v>Dez</v>
      </c>
      <c r="Q83" s="42" t="str">
        <f t="shared" si="21"/>
        <v>Total</v>
      </c>
    </row>
    <row r="84" spans="1:17" ht="15.75" customHeight="1" x14ac:dyDescent="0.25">
      <c r="A84" s="62"/>
      <c r="B84" s="50"/>
      <c r="C84" s="50"/>
      <c r="D84" s="50"/>
      <c r="E84" s="16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ht="19.5" customHeight="1" x14ac:dyDescent="0.25">
      <c r="A85" s="63" t="s">
        <v>71</v>
      </c>
      <c r="B85" s="50"/>
      <c r="C85" s="50"/>
      <c r="D85" s="50"/>
      <c r="E85" s="6">
        <f t="shared" ref="E85:P85" si="22">$E$28*E81</f>
        <v>0</v>
      </c>
      <c r="F85" s="46">
        <f t="shared" si="22"/>
        <v>0</v>
      </c>
      <c r="G85" s="46">
        <f t="shared" si="22"/>
        <v>0</v>
      </c>
      <c r="H85" s="46">
        <f t="shared" si="22"/>
        <v>0</v>
      </c>
      <c r="I85" s="46">
        <f t="shared" si="22"/>
        <v>0</v>
      </c>
      <c r="J85" s="46">
        <f t="shared" si="22"/>
        <v>0</v>
      </c>
      <c r="K85" s="46">
        <f t="shared" si="22"/>
        <v>0</v>
      </c>
      <c r="L85" s="46">
        <f t="shared" si="22"/>
        <v>0</v>
      </c>
      <c r="M85" s="46">
        <f t="shared" si="22"/>
        <v>0</v>
      </c>
      <c r="N85" s="46">
        <f t="shared" si="22"/>
        <v>0</v>
      </c>
      <c r="O85" s="46">
        <f t="shared" si="22"/>
        <v>0</v>
      </c>
      <c r="P85" s="46">
        <f t="shared" si="22"/>
        <v>0</v>
      </c>
      <c r="Q85" s="46">
        <f>SUM(E85:P85)</f>
        <v>0</v>
      </c>
    </row>
    <row r="86" spans="1:17" ht="19.5" customHeight="1" x14ac:dyDescent="0.25">
      <c r="A86" s="63" t="s">
        <v>72</v>
      </c>
      <c r="B86" s="50"/>
      <c r="C86" s="50"/>
      <c r="D86" s="80"/>
      <c r="E86" s="45">
        <f t="shared" ref="E86:P86" si="23">IF((E81&lt;852),142,(E81*$D$3))</f>
        <v>142</v>
      </c>
      <c r="F86" s="9">
        <f t="shared" si="23"/>
        <v>142</v>
      </c>
      <c r="G86" s="46">
        <f t="shared" si="23"/>
        <v>142</v>
      </c>
      <c r="H86" s="46">
        <f t="shared" si="23"/>
        <v>142</v>
      </c>
      <c r="I86" s="46">
        <f t="shared" si="23"/>
        <v>142</v>
      </c>
      <c r="J86" s="46">
        <f t="shared" si="23"/>
        <v>142</v>
      </c>
      <c r="K86" s="46">
        <f t="shared" si="23"/>
        <v>142</v>
      </c>
      <c r="L86" s="46">
        <f t="shared" si="23"/>
        <v>142</v>
      </c>
      <c r="M86" s="46">
        <f t="shared" si="23"/>
        <v>142</v>
      </c>
      <c r="N86" s="46">
        <f t="shared" si="23"/>
        <v>142</v>
      </c>
      <c r="O86" s="46">
        <f t="shared" si="23"/>
        <v>142</v>
      </c>
      <c r="P86" s="46">
        <f t="shared" si="23"/>
        <v>142</v>
      </c>
      <c r="Q86" s="46">
        <f>SUM(E86:P86)</f>
        <v>1704</v>
      </c>
    </row>
    <row r="87" spans="1:17" ht="19.5" customHeight="1" x14ac:dyDescent="0.25">
      <c r="A87" s="63" t="s">
        <v>73</v>
      </c>
      <c r="B87" s="50"/>
      <c r="C87" s="50"/>
      <c r="D87" s="50"/>
      <c r="E87" s="1">
        <f t="shared" ref="E87:P87" si="24">IF(($E$30="ja"),(0.196*E81),0)</f>
        <v>0</v>
      </c>
      <c r="F87" s="46">
        <f t="shared" si="24"/>
        <v>0</v>
      </c>
      <c r="G87" s="46">
        <f t="shared" si="24"/>
        <v>0</v>
      </c>
      <c r="H87" s="46">
        <f t="shared" si="24"/>
        <v>0</v>
      </c>
      <c r="I87" s="46">
        <f t="shared" si="24"/>
        <v>0</v>
      </c>
      <c r="J87" s="46">
        <f t="shared" si="24"/>
        <v>0</v>
      </c>
      <c r="K87" s="46">
        <f t="shared" si="24"/>
        <v>0</v>
      </c>
      <c r="L87" s="46">
        <f t="shared" si="24"/>
        <v>0</v>
      </c>
      <c r="M87" s="46">
        <f t="shared" si="24"/>
        <v>0</v>
      </c>
      <c r="N87" s="46">
        <f t="shared" si="24"/>
        <v>0</v>
      </c>
      <c r="O87" s="46">
        <f t="shared" si="24"/>
        <v>0</v>
      </c>
      <c r="P87" s="46">
        <f t="shared" si="24"/>
        <v>0</v>
      </c>
      <c r="Q87" s="46">
        <f>SUM(E87:P87)</f>
        <v>0</v>
      </c>
    </row>
    <row r="88" spans="1:17" ht="19.5" customHeight="1" x14ac:dyDescent="0.25">
      <c r="A88" s="63" t="s">
        <v>74</v>
      </c>
      <c r="B88" s="50"/>
      <c r="C88" s="50"/>
      <c r="D88" s="50"/>
      <c r="E88" s="15">
        <v>8</v>
      </c>
      <c r="F88" s="46">
        <v>8</v>
      </c>
      <c r="G88" s="46">
        <v>8</v>
      </c>
      <c r="H88" s="46">
        <v>8</v>
      </c>
      <c r="I88" s="46">
        <v>8</v>
      </c>
      <c r="J88" s="46">
        <v>8</v>
      </c>
      <c r="K88" s="46">
        <v>8</v>
      </c>
      <c r="L88" s="46">
        <v>8</v>
      </c>
      <c r="M88" s="46">
        <v>8</v>
      </c>
      <c r="N88" s="46">
        <v>8</v>
      </c>
      <c r="O88" s="46">
        <v>8</v>
      </c>
      <c r="P88" s="46">
        <v>8</v>
      </c>
      <c r="Q88" s="46">
        <f>SUM(E88:P88)</f>
        <v>96</v>
      </c>
    </row>
    <row r="89" spans="1:17" ht="19.5" customHeight="1" x14ac:dyDescent="0.25">
      <c r="A89" s="81" t="s">
        <v>75</v>
      </c>
      <c r="B89" s="50"/>
      <c r="C89" s="50"/>
      <c r="D89" s="50"/>
      <c r="E89" s="44">
        <f t="shared" ref="E89:P89" si="25">SUM(E85:E88)</f>
        <v>150</v>
      </c>
      <c r="F89" s="29">
        <f t="shared" si="25"/>
        <v>150</v>
      </c>
      <c r="G89" s="29">
        <f t="shared" si="25"/>
        <v>150</v>
      </c>
      <c r="H89" s="29">
        <f t="shared" si="25"/>
        <v>150</v>
      </c>
      <c r="I89" s="29">
        <f t="shared" si="25"/>
        <v>150</v>
      </c>
      <c r="J89" s="29">
        <f t="shared" si="25"/>
        <v>150</v>
      </c>
      <c r="K89" s="29">
        <f t="shared" si="25"/>
        <v>150</v>
      </c>
      <c r="L89" s="29">
        <f t="shared" si="25"/>
        <v>150</v>
      </c>
      <c r="M89" s="29">
        <f t="shared" si="25"/>
        <v>150</v>
      </c>
      <c r="N89" s="29">
        <f t="shared" si="25"/>
        <v>150</v>
      </c>
      <c r="O89" s="29">
        <f t="shared" si="25"/>
        <v>150</v>
      </c>
      <c r="P89" s="29">
        <f t="shared" si="25"/>
        <v>150</v>
      </c>
      <c r="Q89" s="46">
        <f>SUM(E89:P89)</f>
        <v>1800</v>
      </c>
    </row>
    <row r="90" spans="1:17" ht="27" customHeight="1" x14ac:dyDescent="0.25">
      <c r="A90" s="82"/>
      <c r="B90" s="50"/>
      <c r="C90" s="50"/>
      <c r="D90" s="50"/>
      <c r="E90" s="16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</row>
    <row r="91" spans="1:17" ht="27" customHeight="1" x14ac:dyDescent="0.3">
      <c r="A91" s="52" t="s">
        <v>76</v>
      </c>
      <c r="B91" s="50"/>
      <c r="C91" s="50"/>
      <c r="D91" s="50"/>
      <c r="E91" s="34" t="str">
        <f t="shared" ref="E91:Q91" si="26">E$2</f>
        <v>Jan</v>
      </c>
      <c r="F91" s="36" t="str">
        <f t="shared" si="26"/>
        <v>Feb</v>
      </c>
      <c r="G91" s="36" t="str">
        <f t="shared" si="26"/>
        <v>Mrz</v>
      </c>
      <c r="H91" s="36" t="str">
        <f t="shared" si="26"/>
        <v>Apr</v>
      </c>
      <c r="I91" s="36" t="str">
        <f t="shared" si="26"/>
        <v>Mai</v>
      </c>
      <c r="J91" s="36" t="str">
        <f t="shared" si="26"/>
        <v>Jun</v>
      </c>
      <c r="K91" s="36" t="str">
        <f t="shared" si="26"/>
        <v>Jul</v>
      </c>
      <c r="L91" s="36" t="str">
        <f t="shared" si="26"/>
        <v>Aug</v>
      </c>
      <c r="M91" s="36" t="str">
        <f t="shared" si="26"/>
        <v>Sep</v>
      </c>
      <c r="N91" s="36" t="str">
        <f t="shared" si="26"/>
        <v>Okt</v>
      </c>
      <c r="O91" s="36" t="str">
        <f t="shared" si="26"/>
        <v>Nov</v>
      </c>
      <c r="P91" s="36" t="str">
        <f t="shared" si="26"/>
        <v>Dez</v>
      </c>
      <c r="Q91" s="36" t="str">
        <f t="shared" si="26"/>
        <v>Total</v>
      </c>
    </row>
    <row r="92" spans="1:17" ht="15.75" customHeight="1" x14ac:dyDescent="0.25">
      <c r="A92" s="62"/>
      <c r="B92" s="50"/>
      <c r="C92" s="50"/>
      <c r="D92" s="50"/>
      <c r="E92" s="16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</row>
    <row r="93" spans="1:17" ht="19.5" customHeight="1" x14ac:dyDescent="0.25">
      <c r="A93" s="63" t="s">
        <v>77</v>
      </c>
      <c r="B93" s="50"/>
      <c r="C93" s="50"/>
      <c r="D93" s="50"/>
      <c r="E93" s="15">
        <f t="shared" ref="E93:Q93" si="27">(E86+E87)/2</f>
        <v>71</v>
      </c>
      <c r="F93" s="46">
        <f t="shared" si="27"/>
        <v>71</v>
      </c>
      <c r="G93" s="46">
        <f t="shared" si="27"/>
        <v>71</v>
      </c>
      <c r="H93" s="46">
        <f t="shared" si="27"/>
        <v>71</v>
      </c>
      <c r="I93" s="46">
        <f t="shared" si="27"/>
        <v>71</v>
      </c>
      <c r="J93" s="46">
        <f t="shared" si="27"/>
        <v>71</v>
      </c>
      <c r="K93" s="46">
        <f t="shared" si="27"/>
        <v>71</v>
      </c>
      <c r="L93" s="46">
        <f t="shared" si="27"/>
        <v>71</v>
      </c>
      <c r="M93" s="46">
        <f t="shared" si="27"/>
        <v>71</v>
      </c>
      <c r="N93" s="46">
        <f t="shared" si="27"/>
        <v>71</v>
      </c>
      <c r="O93" s="46">
        <f t="shared" si="27"/>
        <v>71</v>
      </c>
      <c r="P93" s="46">
        <f t="shared" si="27"/>
        <v>71</v>
      </c>
      <c r="Q93" s="46">
        <f t="shared" si="27"/>
        <v>852</v>
      </c>
    </row>
    <row r="94" spans="1:17" ht="19.5" customHeight="1" x14ac:dyDescent="0.25">
      <c r="A94" s="78" t="s">
        <v>78</v>
      </c>
      <c r="B94" s="50"/>
      <c r="C94" s="50"/>
      <c r="D94" s="50"/>
      <c r="E94" s="2">
        <f t="shared" ref="E94:Q94" si="28">(E81-E89)+E93</f>
        <v>-79</v>
      </c>
      <c r="F94" s="11">
        <f t="shared" si="28"/>
        <v>-79</v>
      </c>
      <c r="G94" s="11">
        <f t="shared" si="28"/>
        <v>-79</v>
      </c>
      <c r="H94" s="11">
        <f t="shared" si="28"/>
        <v>-79</v>
      </c>
      <c r="I94" s="11">
        <f t="shared" si="28"/>
        <v>-79</v>
      </c>
      <c r="J94" s="11">
        <f t="shared" si="28"/>
        <v>-79</v>
      </c>
      <c r="K94" s="11">
        <f t="shared" si="28"/>
        <v>-79</v>
      </c>
      <c r="L94" s="11">
        <f t="shared" si="28"/>
        <v>-79</v>
      </c>
      <c r="M94" s="11">
        <f t="shared" si="28"/>
        <v>-79</v>
      </c>
      <c r="N94" s="11">
        <f t="shared" si="28"/>
        <v>-79</v>
      </c>
      <c r="O94" s="11">
        <f t="shared" si="28"/>
        <v>-79</v>
      </c>
      <c r="P94" s="11">
        <f t="shared" si="28"/>
        <v>-79</v>
      </c>
      <c r="Q94" s="11">
        <f t="shared" si="28"/>
        <v>-948</v>
      </c>
    </row>
  </sheetData>
  <mergeCells count="95">
    <mergeCell ref="A91:D91"/>
    <mergeCell ref="A92:D92"/>
    <mergeCell ref="A93:D93"/>
    <mergeCell ref="A94:D94"/>
    <mergeCell ref="A86:D86"/>
    <mergeCell ref="A87:D87"/>
    <mergeCell ref="A88:D88"/>
    <mergeCell ref="A89:D89"/>
    <mergeCell ref="A90:D90"/>
    <mergeCell ref="A81:D81"/>
    <mergeCell ref="A82:D82"/>
    <mergeCell ref="A83:D83"/>
    <mergeCell ref="A84:D84"/>
    <mergeCell ref="A85:D85"/>
    <mergeCell ref="A76:D76"/>
    <mergeCell ref="A77:D77"/>
    <mergeCell ref="A78:D78"/>
    <mergeCell ref="A79:D79"/>
    <mergeCell ref="A80:D80"/>
    <mergeCell ref="A71:D71"/>
    <mergeCell ref="A72:D72"/>
    <mergeCell ref="A73:D73"/>
    <mergeCell ref="A74:D74"/>
    <mergeCell ref="A75:D75"/>
    <mergeCell ref="A66:D66"/>
    <mergeCell ref="A67:D67"/>
    <mergeCell ref="A68:D68"/>
    <mergeCell ref="A69:D69"/>
    <mergeCell ref="A70:D70"/>
    <mergeCell ref="A61:D61"/>
    <mergeCell ref="A62:D62"/>
    <mergeCell ref="A63:D63"/>
    <mergeCell ref="A64:D64"/>
    <mergeCell ref="A65:D65"/>
    <mergeCell ref="A56:D56"/>
    <mergeCell ref="A57:D57"/>
    <mergeCell ref="A58:D58"/>
    <mergeCell ref="A59:D59"/>
    <mergeCell ref="A60:D60"/>
    <mergeCell ref="A51:D51"/>
    <mergeCell ref="A52:D52"/>
    <mergeCell ref="A53:D53"/>
    <mergeCell ref="A54:D54"/>
    <mergeCell ref="A55:D55"/>
    <mergeCell ref="A46:D46"/>
    <mergeCell ref="A47:D47"/>
    <mergeCell ref="A48:D48"/>
    <mergeCell ref="A49:D49"/>
    <mergeCell ref="A50:D50"/>
    <mergeCell ref="A41:D41"/>
    <mergeCell ref="A42:D42"/>
    <mergeCell ref="A43:D43"/>
    <mergeCell ref="A44:D44"/>
    <mergeCell ref="A45:D45"/>
    <mergeCell ref="A36:D36"/>
    <mergeCell ref="A37:D37"/>
    <mergeCell ref="A38:D38"/>
    <mergeCell ref="A39:D39"/>
    <mergeCell ref="A40:D40"/>
    <mergeCell ref="A31:D31"/>
    <mergeCell ref="A32:D32"/>
    <mergeCell ref="A33:D33"/>
    <mergeCell ref="A34:D34"/>
    <mergeCell ref="A35:D35"/>
    <mergeCell ref="A26:D26"/>
    <mergeCell ref="A27:D27"/>
    <mergeCell ref="A28:D28"/>
    <mergeCell ref="A29:D29"/>
    <mergeCell ref="A30:D30"/>
    <mergeCell ref="A21:D21"/>
    <mergeCell ref="A22:D22"/>
    <mergeCell ref="A23:D23"/>
    <mergeCell ref="A24:D24"/>
    <mergeCell ref="A25:D25"/>
    <mergeCell ref="A15:D15"/>
    <mergeCell ref="A16:C16"/>
    <mergeCell ref="D16:D20"/>
    <mergeCell ref="A17:C17"/>
    <mergeCell ref="A18:C18"/>
    <mergeCell ref="A19:C19"/>
    <mergeCell ref="A20:C20"/>
    <mergeCell ref="A6:D6"/>
    <mergeCell ref="A7:C7"/>
    <mergeCell ref="A8:D8"/>
    <mergeCell ref="A10:C10"/>
    <mergeCell ref="D10:D14"/>
    <mergeCell ref="A11:C11"/>
    <mergeCell ref="A12:C12"/>
    <mergeCell ref="A13:C13"/>
    <mergeCell ref="A14:C14"/>
    <mergeCell ref="A1:D2"/>
    <mergeCell ref="E1:Q1"/>
    <mergeCell ref="A3:C3"/>
    <mergeCell ref="A4:D4"/>
    <mergeCell ref="A5:C5"/>
  </mergeCells>
  <conditionalFormatting sqref="E81 F81 G81 H81 I81 J81 K81 L81 M81 N81 O81 P81 Q81 E94 F94 G94 H94 I94 J94 K94 L94 M94 N94 O94 P94 Q94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13</vt:i4>
      </vt:variant>
    </vt:vector>
  </HeadingPairs>
  <TitlesOfParts>
    <vt:vector size="15" baseType="lpstr">
      <vt:lpstr> Businessplan_Details_Jugendamt</vt:lpstr>
      <vt:lpstr>Tabelle1</vt:lpstr>
      <vt:lpstr>flifyesy8k5a</vt:lpstr>
      <vt:lpstr>h1jgzvuzx5fx</vt:lpstr>
      <vt:lpstr>hxjcpj2usg62</vt:lpstr>
      <vt:lpstr>jmhg9mmym73c</vt:lpstr>
      <vt:lpstr>k00eh5o7km5y</vt:lpstr>
      <vt:lpstr>ktd5qdgvp45r</vt:lpstr>
      <vt:lpstr>n4b8yzjxtlmz</vt:lpstr>
      <vt:lpstr>otxibxmzduxp</vt:lpstr>
      <vt:lpstr>qqu1ambwdano</vt:lpstr>
      <vt:lpstr>stkco25dd0h6</vt:lpstr>
      <vt:lpstr>t0atie55v7ei</vt:lpstr>
      <vt:lpstr>ui658p2uxy4a</vt:lpstr>
      <vt:lpstr>vgvv9hge485f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</dc:creator>
  <cp:lastModifiedBy>Miriam</cp:lastModifiedBy>
  <dcterms:created xsi:type="dcterms:W3CDTF">2012-11-22T22:06:38Z</dcterms:created>
  <dcterms:modified xsi:type="dcterms:W3CDTF">2012-11-22T22:06:38Z</dcterms:modified>
</cp:coreProperties>
</file>